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firstSheet="1" activeTab="4"/>
  </bookViews>
  <sheets>
    <sheet name="Bieu 2 TH nganh, linh vuc" sheetId="1" state="hidden" r:id="rId1"/>
    <sheet name="PL 1 trả nợ" sheetId="2" r:id="rId2"/>
    <sheet name="PL 2 Tổng hợp  KCM" sheetId="3" r:id="rId3"/>
    <sheet name="PL 2A giảm" sheetId="4" r:id="rId4"/>
    <sheet name="PL 2 B tăng" sheetId="5" r:id="rId5"/>
    <sheet name="Bieu 7 PPP" sheetId="6" state="hidden" r:id="rId6"/>
    <sheet name="Bieu 9 de lai" sheetId="7" state="hidden" r:id="rId7"/>
    <sheet name="Bieu 10 TDDTPT" sheetId="8" state="hidden" r:id="rId8"/>
    <sheet name="Bieu 11 TPCQDP" sheetId="9" state="hidden" r:id="rId9"/>
    <sheet name="Bieu15 da ky" sheetId="10" state="hidden" r:id="rId10"/>
    <sheet name="Bieu16 chua ky" sheetId="11" state="hidden" r:id="rId11"/>
    <sheet name="Bieu17 keu goi" sheetId="12" state="hidden" r:id="rId12"/>
    <sheet name="BM18 Chi tiet TPCP" sheetId="13" state="hidden" r:id="rId13"/>
    <sheet name="BC trung han DP" sheetId="14" state="hidden" r:id="rId14"/>
    <sheet name="Bieu25 TH nganh, linh vuc" sheetId="15" state="hidden" r:id="rId15"/>
    <sheet name="BM25" sheetId="16" state="hidden" r:id="rId16"/>
  </sheets>
  <externalReferences>
    <externalReference r:id="rId19"/>
  </externalReferences>
  <definedNames>
    <definedName name="_Fill" localSheetId="2" hidden="1">#REF!</definedName>
    <definedName name="_Fill" hidden="1">#REF!</definedName>
    <definedName name="_Key1" localSheetId="2" hidden="1">#REF!</definedName>
    <definedName name="_Key1" hidden="1">#REF!</definedName>
    <definedName name="_Key2" localSheetId="2" hidden="1">#REF!</definedName>
    <definedName name="_Key2" hidden="1">#REF!</definedName>
    <definedName name="_Order1" hidden="1">255</definedName>
    <definedName name="_Order2" hidden="1">255</definedName>
    <definedName name="_Sort" localSheetId="2" hidden="1">#REF!</definedName>
    <definedName name="_Sort" hidden="1">#REF!</definedName>
    <definedName name="CLVC3">0.1</definedName>
    <definedName name="DataFilter" localSheetId="2">[1]!DataFilter</definedName>
    <definedName name="DataFilter">[1]!DataFilter</definedName>
    <definedName name="DataSort" localSheetId="2">[1]!DataSort</definedName>
    <definedName name="DataSort">[1]!DataSort</definedName>
    <definedName name="GoBack" localSheetId="2">[1]!GoBack</definedName>
    <definedName name="GoBack">[1]!GoBack</definedName>
    <definedName name="h" hidden="1">{"'Sheet1'!$L$16"}</definedName>
    <definedName name="Heä_soá_laép_xaø_H">1.7</definedName>
    <definedName name="HSCT3">0.1</definedName>
    <definedName name="HSDN">2.5</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13">'BC trung han DP'!$A$1:$M$72</definedName>
    <definedName name="_xlnm.Print_Area" localSheetId="7">'Bieu 10 TDDTPT'!$A$1:$S$50</definedName>
    <definedName name="_xlnm.Print_Area" localSheetId="8">'Bieu 11 TPCQDP'!$A$1:$AZ$72</definedName>
    <definedName name="_xlnm.Print_Area" localSheetId="0">'Bieu 2 TH nganh, linh vuc'!$A$1:$AQ$33</definedName>
    <definedName name="_xlnm.Print_Area" localSheetId="5">'Bieu 7 PPP'!$A$1:$AP$46</definedName>
    <definedName name="_xlnm.Print_Area" localSheetId="6">'Bieu 9 de lai'!$A$1:$S$51</definedName>
    <definedName name="_xlnm.Print_Area" localSheetId="9">'Bieu15 da ky'!$A$1:$AR$38</definedName>
    <definedName name="_xlnm.Print_Area" localSheetId="10">'Bieu16 chua ky'!$A$1:$Y$31</definedName>
    <definedName name="_xlnm.Print_Area" localSheetId="11">'Bieu17 keu goi'!$A$1:$W$31</definedName>
    <definedName name="_xlnm.Print_Area" localSheetId="14">'Bieu25 TH nganh, linh vuc'!$A$1:$AQ$33</definedName>
    <definedName name="_xlnm.Print_Area" localSheetId="12">'BM18 Chi tiet TPCP'!$A$1:$AO$46</definedName>
    <definedName name="_xlnm.Print_Titles" localSheetId="13">'BC trung han DP'!$6:$8</definedName>
    <definedName name="_xlnm.Print_Titles" localSheetId="7">'Bieu 10 TDDTPT'!$6:$10</definedName>
    <definedName name="_xlnm.Print_Titles" localSheetId="8">'Bieu 11 TPCQDP'!$A:$B,'Bieu 11 TPCQDP'!$6:$10</definedName>
    <definedName name="_xlnm.Print_Titles" localSheetId="0">'Bieu 2 TH nganh, linh vuc'!$A:$B,'Bieu 2 TH nganh, linh vuc'!$6:$10</definedName>
    <definedName name="_xlnm.Print_Titles" localSheetId="5">'Bieu 7 PPP'!$6:$11</definedName>
    <definedName name="_xlnm.Print_Titles" localSheetId="6">'Bieu 9 de lai'!$A:$B,'Bieu 9 de lai'!$6:$10</definedName>
    <definedName name="_xlnm.Print_Titles" localSheetId="9">'Bieu15 da ky'!$A:$B,'Bieu15 da ky'!$6:$13</definedName>
    <definedName name="_xlnm.Print_Titles" localSheetId="10">'Bieu16 chua ky'!$A:$B,'Bieu16 chua ky'!$6:$13</definedName>
    <definedName name="_xlnm.Print_Titles" localSheetId="11">'Bieu17 keu goi'!$A:$B,'Bieu17 keu goi'!$6:$13</definedName>
    <definedName name="_xlnm.Print_Titles" localSheetId="14">'Bieu25 TH nganh, linh vuc'!$A:$B,'Bieu25 TH nganh, linh vuc'!$6:$10</definedName>
    <definedName name="_xlnm.Print_Titles" localSheetId="12">'BM18 Chi tiet TPCP'!$6:$10</definedName>
    <definedName name="_xlnm.Print_Titles" localSheetId="15">'BM25'!$6:$12</definedName>
    <definedName name="_xlnm.Print_Titles" localSheetId="1">'PL 1 trả nợ'!$8:$11</definedName>
    <definedName name="_xlnm.Print_Titles" localSheetId="2">'PL 2 Tổng hợp  KCM'!$3:$6</definedName>
    <definedName name="_xlnm.Print_Titles" localSheetId="3">'PL 2A giảm'!$3:$6</definedName>
    <definedName name="TaxTV">10%</definedName>
    <definedName name="TaxXL">5%</definedName>
    <definedName name="wrn.chi._.tiÆt." hidden="1">{#N/A,#N/A,FALSE,"Chi ti?t"}</definedName>
    <definedName name="XCCT">0.5</definedName>
  </definedNames>
  <calcPr fullCalcOnLoad="1"/>
</workbook>
</file>

<file path=xl/sharedStrings.xml><?xml version="1.0" encoding="utf-8"?>
<sst xmlns="http://schemas.openxmlformats.org/spreadsheetml/2006/main" count="2001" uniqueCount="624">
  <si>
    <t>Đường vào cụm công nghiệp Đồng Làng (đoạn từ đường Trương Định nối với CCN)</t>
  </si>
  <si>
    <t>Kè chống sạt lở Sông Lò Bó</t>
  </si>
  <si>
    <t>NS cấp tỉnh hỗ trợ và nguồn khác</t>
  </si>
  <si>
    <t>Hệ thống thoát nước các tuyến đường nội thị</t>
  </si>
  <si>
    <t>UBND xã Phổ Nhơn</t>
  </si>
  <si>
    <t>Trường Mầm non Phổ Châu;Hạng mục: Nhà hiệu bộ, nhà ăn,tường rào và sân vườn</t>
  </si>
  <si>
    <t>Mục tiêu đầu tư</t>
  </si>
  <si>
    <t>- Cấp nước tưới cho 80ha đất sản xuất nông nghiệp; tạo nguồn cấp nước sinh hoạt cho các hộ dân thôn Bàn Thạch hiện đang sinh sống trong khu vực hạ lưu cụm đầu mối.</t>
  </si>
  <si>
    <t>1040m</t>
  </si>
  <si>
    <t>- Khơi thông dòng chảy và xây dựng kè bảo vệ bờ với chiều dài 1.600m gồm 400m kè tường đứng và 1.200m kè mái nghiêng</t>
  </si>
  <si>
    <t>- Khơi thông dòng chảy đảm bảo thoát lũ và xây dựng kè bảo vệ khu dân cư ở các phường Phổ Ninh, Phổ Minh và Phổ Văn đồng thời tạo cảnh quang môi trường ven sông và góp phần chỉnh trang đô thị.</t>
  </si>
  <si>
    <t xml:space="preserve"> Tổng chiều dài các tuyến kênh thoát nước là: L=2.885,42m</t>
  </si>
  <si>
    <t xml:space="preserve">  Khắc phục tình trạng ngập úng kéo dài,
 gây thiệt hại diện tích đất sản xuất nông nghiệp và ảnh hưởng đến sinh hoạt của người dân  
</t>
  </si>
  <si>
    <t>- Công trình có nhiệm vụ dâng nước tưới hổ trợ cho diện tích 200ha đất canh tác lúa hai vụ thuộc xã Phổ Thuận, phường Phổ Văn</t>
  </si>
  <si>
    <t>- Đập dâng có chiều dài L=21,3m, chiều cao đập H=4,20m, cao trình đỉnh đập +1.90m; kết cấu bằng BTCT M300.</t>
  </si>
  <si>
    <t>- Dâng nước tưới cho 80ha đất canh tác lúa hai vụ</t>
  </si>
  <si>
    <t>- Kiên cố kè mái bờ kênh bằng tấm lát bê tông trong khung dầm BTCT chiều dài 1420m, chân kè đắp đá hộc thả rời kết hợp rọ đá PVC.</t>
  </si>
  <si>
    <t>-  Kiên cố kè kênh đất bằng BTCT nhằm đảm bảo thoát nước tiêu úng cho 200ha láu sản xuất của xã Phổ Cường và phường Phổ Vinh.</t>
  </si>
  <si>
    <t>Hệ thống thoát nước khu vực đô thị (từ cầu Bàu đến Sông Rớ)</t>
  </si>
  <si>
    <t>Đập dâng bằng bê tông trên nền đất, kết cấu đập bằng BTCTM300, chiều dài đập L=32m. Kè gia cố 2 bên bờ : Tổng chiều dài kè gia cố hai bên bờ suối L=600m. Nạo vét kênh dẫn L=1000m</t>
  </si>
  <si>
    <t>Nhiệm vụ tưới cho 100ha đất canh tác hai vụ xã Phổ Cường, khơi thông dòng chảy hạ lưu đập để đảm bảo thoát lũ, đồng thời xây kè bảo vệ bờ suối chống sạt lở do mưa lũ</t>
  </si>
  <si>
    <t>Chỉnh trị dòng chảy sông Trà Câu</t>
  </si>
  <si>
    <t>Kè chống sạt lở bờ các điểm của sông Trà Câu và sông Thoa</t>
  </si>
  <si>
    <t>Phòng Quản lý đô thị</t>
  </si>
  <si>
    <t>Hạ tầng khu di tích Liên trì Dục Nguyệt</t>
  </si>
  <si>
    <t>Đầu tư hạ tầng Khu dân cư Làng Cá Sa Huỳnh (những đoạn còn lại)</t>
  </si>
  <si>
    <t>Các tuyến đường còn lại theo quy hoạch</t>
  </si>
  <si>
    <t>UBND Thị xã</t>
  </si>
  <si>
    <t>Quy hoạch chi tiết 1/500
 các khu dân cư để khai thác quỹ đất</t>
  </si>
  <si>
    <t>Quy hoạch chi tiết tỷ lệ 1/500 Nghĩa trang tập trung của thị xã tại Phổ Phong</t>
  </si>
  <si>
    <t>Quy hoạch chi tiết tỷ lệ 1/500 Nghĩa trang tập trung của thị xã tại Phổ Cường</t>
  </si>
  <si>
    <t>Quy hoạch chi tiết tỷ lệ 1/500 Nghĩa trang tập trung của thị xã tại Phổ Khánh</t>
  </si>
  <si>
    <t>Quy hoạch chi tiết tỷ lệ 1/500 Nghĩa trang tập trung của thị xã tại Phổ Châu</t>
  </si>
  <si>
    <t>Quy hoạch chi tiết tỷ lệ 1/500 Khu Liên hợp xử lý chất thải rắn thị xã Đức Phổ</t>
  </si>
  <si>
    <t>Quy hoạch phân khu tỷ lệ 1/2000 Trung tâm đô thị Phổ Vinh (phân khu 2)</t>
  </si>
  <si>
    <t>Quy hoạch phân khu tỷ lệ 1/2000 Trung tâm đô thị Phổ Thạnh</t>
  </si>
  <si>
    <t>Quy hoạch phân khu tỷ lệ 1/2000 Trung tâm đô thị phía Bắc đô thị Đức Phổ (Phổ Văn - Phổ Thuận – Phổ An – Phổ Quang)</t>
  </si>
  <si>
    <t>Quy hoạch phân khu tỷ lệ 1/2000 khu đô thị ven biển nối Phổ Thạnh - Phổ Vinh</t>
  </si>
  <si>
    <t>Quy hoạch phân khu tỷ lệ 1/2000 Trung tâm đô thị phía Tây các phường: Phổ Hòa - Nguyễn Nghiêm - Phổ Ninh</t>
  </si>
  <si>
    <t>25 ha</t>
  </si>
  <si>
    <t>40 ha</t>
  </si>
  <si>
    <t>42 ha</t>
  </si>
  <si>
    <t>18 ha</t>
  </si>
  <si>
    <t>1098 ha</t>
  </si>
  <si>
    <t>2500 ha</t>
  </si>
  <si>
    <t>3000 ha</t>
  </si>
  <si>
    <t>1200 ha</t>
  </si>
  <si>
    <t>1000 ha</t>
  </si>
  <si>
    <t>Được đưa vào KCM năm 2021</t>
  </si>
  <si>
    <t>Tỷ lệ</t>
  </si>
  <si>
    <t>Cải tạo, sửa chữa tuyến đường Núi Bàu - Liệt Sơn</t>
  </si>
  <si>
    <t xml:space="preserve"> </t>
  </si>
  <si>
    <t>Nhóm dự án</t>
  </si>
  <si>
    <t>C</t>
  </si>
  <si>
    <t>NGÀNH HẠ TẦNG - KỸ THUẬT</t>
  </si>
  <si>
    <t xml:space="preserve"> Đập bê tông trên nền đá, tổng chiều dài đập L=60m gồm đập tràn và đập không tràn,  Tổng chiều dài kênh tưới dài 2,5km, kết cấu kênh bằng BTCTM200
- Nhà Quản lý cấp IV: Diện tích 42m2
- Hệ thống đường điện phục vụ quản lý vận hành</t>
  </si>
  <si>
    <t xml:space="preserve"> Nhà hiệu bộ: Nhà cấp III, 02 tầng, diện tích xây dựng khoảng 270m2, tổng diện tích sàn khoảng 500 m2. Hệ thống điện, cấp thoát nước, chống sét, và phòng cháy chữa cháy.
Nhà đa năng: Nhà cấp III, 01 tầng, diện tích xây dựng 710m2,
diện tích sàn 900m2</t>
  </si>
  <si>
    <t>  08 phòng học: Nhà cấp III, 02 tầng, diện tích xây dựng khoảng 450m2, tổng diện tích sàn khoảng 830 m2. Hệ thống điện, cấp thoát nước, chống sét, và phòng cháy chữa cháy.
Nhà đa năng: Nhà cấp III, 1 tầng, diện tích xây dựng 710m2, diện tích sàn 900m2</t>
  </si>
  <si>
    <t xml:space="preserve"> Nhà cấp III, cao 03 tầng, diện tích xây dựng khoảng 625m2, tổng diện tích sàn khoảng 1.850m2. Hệ thống điện, cấp thoát nước, chống sét,  và phòng cháy chữa cháy trong và ngoài nhà.</t>
  </si>
  <si>
    <t>Trường MN Phổ Nhơn; Hạng mục: sân vườn</t>
  </si>
  <si>
    <t xml:space="preserve">Trường MN Phổ Nhơn; Hạng mục:  02 phòng ( 01 Giáo dục thể chất, 01 giáo dục nghệ thuật), nhà bếp, </t>
  </si>
  <si>
    <t>Trường TH Nguyễn Nghiêm; Xây dựng 06 phòng học và 02 phòng bộ môn</t>
  </si>
  <si>
    <t>Hệ thống điện chiếu sáng trên địa bàn Thị xã Đức Phổ (khu vực nội thị)</t>
  </si>
  <si>
    <t>DANH MỤC ĐỦ ĐIỀU KIỆN GIAO KẾ HOẠCH VỐN</t>
  </si>
  <si>
    <t>Khu dân cư Đồng Phởi Trong</t>
  </si>
  <si>
    <t>Khu dân cư mới Gò Lòm tổ dân phố 4, phường Phổ Minh</t>
  </si>
  <si>
    <t>Khu dân cư mới số 1 tổ dân phố 4, phường Phổ Minh</t>
  </si>
  <si>
    <t>Khu dân cư vùng lõm thôn
Trường Sanh, Khu dân cư vùng lõm thôn Hải Môn , phường Phổ Minh</t>
  </si>
  <si>
    <t>Các khu dân cư dọc đường 
Huỳnh Công Thiệu (nối dài)</t>
  </si>
  <si>
    <t>Khu dân cư dọc 2 bên đường bê tông An Lợi – Phước Hạ xã Phổ Nhơn.</t>
  </si>
  <si>
    <t>Khu dân cư Hùng Nghĩa xã Phổ Phong</t>
  </si>
  <si>
    <t>Khu dân cư đường Phạm Hữu Nhật</t>
  </si>
  <si>
    <t>2.1</t>
  </si>
  <si>
    <t>2.2</t>
  </si>
  <si>
    <t>2.3</t>
  </si>
  <si>
    <t>2.4</t>
  </si>
  <si>
    <t>- Đào mở rộng, chỉnh tuyến bề rộng sông 80m, bờ mối bên 5m, chiều dài 400m.</t>
  </si>
  <si>
    <t>- Chỉnh trị mở rộng lòng sông Trà Câu nhằm mục đích thoát lũ theo quy hoạch.
- Góp phần chỉnh trang đô thị.</t>
  </si>
  <si>
    <t>- Xây dựng 435m kè bờ suối Biện Nhĩ, gồm 230m kè bờ tả và 205m kè bờ hữu.</t>
  </si>
  <si>
    <t xml:space="preserve"> Khắc phục sạt lở bờ suối Biện Nhĩ, đảm bảo an toàn tính mạng và tài sản của Sư đoàn BB307 và người dân khi đến mùa mưa, lũ.</t>
  </si>
  <si>
    <t>Đập Giàng</t>
  </si>
  <si>
    <t>- Đập có chiều dài đập L=31m gồm đập dâng bằng BTCTM300 và hai vai đập</t>
  </si>
  <si>
    <t>- Công trình có nhiệm vụ dâng nước tưới cho 20ha đất canh tác lúa hai vụ.</t>
  </si>
  <si>
    <t>Đầu tư xây dựng cơ sở vật chất nhằm phục vụ công tác dạy và học của trường để từng bước đạt tiêu chuẩn cơ sở vật chất theo quy định của ngành.</t>
  </si>
  <si>
    <t>Trường THCS Phổ Thạnh; Hạng mục:Xây dựng mới 12 phòng học, hệ thống PCCC 
ngoài nhà</t>
  </si>
  <si>
    <t>- Nhà cấp III, 02 tầng, diện tích xây dựng khoảng 360m2, tổng diện tích sàn khoảng 570m2. Hệ thống điện, nước, chống sét, PCCC, sân vườn</t>
  </si>
  <si>
    <t>Trường TH số 3 Phổ Thạnh; hạng mục: 06 phòng học bộ môn và nhà hiệu bộ</t>
  </si>
  <si>
    <t>Trường Mầm non Phổ Văn; Hạng mục: 04phòng (Giáo dục thể chất, Giáo dục nghệ thuật, 02 phòng học), nhà hiệu bộ, nhà bếp, sân vườn</t>
  </si>
  <si>
    <t>Nhà hiệu bộ: Nhà cấp III, 2 tầng, diện tích XD 300m2, diện tích sàn 550m2. 
04 phòng: Nhà cấp III, 2 tầng, diện tích 300m2, diện tích sàn 550m2
Nhà bếp: Nhà cấp III, diện tích 200m2</t>
  </si>
  <si>
    <t>Trường Tiểu học số 2 Phổ Thạnh; Hạng mục: 4 phòng bộ môn và nhà hiệu bộ, nhà vệ sinh</t>
  </si>
  <si>
    <t>Trường TH số 1  Phổ Thạnh; hạng mục Xây dựng mới 04 phòng bộ môn</t>
  </si>
  <si>
    <t>Đơn vị báo cáo:</t>
  </si>
  <si>
    <t>(Ban hành kèm theo Thông tư số                /TT-BKHĐT ngày       tháng       năm 2016 của Bộ Kế hoạch và Đầu tư)</t>
  </si>
  <si>
    <t>Ủy ban nhân dân các tỉnh, thành phố trực thuộc trung ương</t>
  </si>
  <si>
    <t>Tỉnh/thành phố trực thuộc Trung ương………</t>
  </si>
  <si>
    <t>Đơn vị: Triệu đồng</t>
  </si>
  <si>
    <t>STT</t>
  </si>
  <si>
    <t>Giai đoạn N</t>
  </si>
  <si>
    <t>Giai đoạn N+1</t>
  </si>
  <si>
    <t>Ghi chú</t>
  </si>
  <si>
    <t>Số dự án</t>
  </si>
  <si>
    <r>
      <t xml:space="preserve">Kế hoạch và bổ sung vốn từ năm đầu tiên đến năm thứ 4 của giai đoạn N được cấp có thẩm quyền quyết định </t>
    </r>
    <r>
      <rPr>
        <vertAlign val="superscript"/>
        <sz val="14"/>
        <color indexed="8"/>
        <rFont val="Times New Roman"/>
        <family val="1"/>
      </rPr>
      <t>(1)</t>
    </r>
  </si>
  <si>
    <t>Tổng số</t>
  </si>
  <si>
    <t>Trong đó:</t>
  </si>
  <si>
    <t>Trong nước</t>
  </si>
  <si>
    <t>TỔNG SỐ</t>
  </si>
  <si>
    <t xml:space="preserve">Trong đó: </t>
  </si>
  <si>
    <t>Ngân sách trung ương</t>
  </si>
  <si>
    <t>Vốn công trái quốc gia</t>
  </si>
  <si>
    <t>Vốn trái phiếu chính quyền địa phương</t>
  </si>
  <si>
    <t>Vốn tín dụng đầu tư phát triển của Nhà nước</t>
  </si>
  <si>
    <t>7</t>
  </si>
  <si>
    <t>Biểu mẫu số 2</t>
  </si>
  <si>
    <t>TỔNG HỢP TÌNH HÌNH THỰC HIỆN KẾ HOẠCH ĐẦU TƯ PHÁT TRIỂN 5 NĂM GIAI ĐOẠN N VÀ DỰ KIẾN KẾ HOẠCH 5 NĂM GIAI ĐOẠN N+1 THEO NGÀNH, LĨNH VỰC</t>
  </si>
  <si>
    <t>Ngành, lĩnh vực</t>
  </si>
  <si>
    <r>
      <t xml:space="preserve">Ước giải ngân kế hoạch và số vốn bổ sung từ năm đầu tiên đến năm thứ 4 của giai đoạn N đến hết thời gian quy định </t>
    </r>
    <r>
      <rPr>
        <vertAlign val="superscript"/>
        <sz val="14"/>
        <color indexed="8"/>
        <rFont val="Times New Roman"/>
        <family val="1"/>
      </rPr>
      <t>(1)</t>
    </r>
  </si>
  <si>
    <t>Dự kiến kế hoạch năm thứ năm của giai đoạn N</t>
  </si>
  <si>
    <t>Nhu cầu đầu tư 5 năm giai đoạn N+1</t>
  </si>
  <si>
    <t>Dự kiến kế hoạch 5 năm giai đoạn N+1</t>
  </si>
  <si>
    <t>NSNN</t>
  </si>
  <si>
    <t>TPCP</t>
  </si>
  <si>
    <r>
      <t xml:space="preserve">Trái phiếu chính quyền địa phương và các khoản vốn vay khác của NSĐP để đầu tư </t>
    </r>
    <r>
      <rPr>
        <vertAlign val="superscript"/>
        <sz val="14"/>
        <color indexed="8"/>
        <rFont val="Times New Roman"/>
        <family val="1"/>
      </rPr>
      <t>(2)</t>
    </r>
  </si>
  <si>
    <t>Tín dụng ĐTPT của nhà nước</t>
  </si>
  <si>
    <t>Từ nguồn thu để lại cho đầu tư nhưng chưa đưa vào cân đối NSĐP</t>
  </si>
  <si>
    <t>Các nguồn vốn khác (nếu có)</t>
  </si>
  <si>
    <t>Từ nguồn thu để lại cho đầu tư nhưng chưa đưa vào cân đối NSNN</t>
  </si>
  <si>
    <t>NSTW</t>
  </si>
  <si>
    <t>NSĐP</t>
  </si>
  <si>
    <t>1</t>
  </si>
  <si>
    <t>Nông nghiệp, lâm nghiệp, thủy lợi và thủy sản</t>
  </si>
  <si>
    <t>2</t>
  </si>
  <si>
    <t>Công nghiệp</t>
  </si>
  <si>
    <t>3</t>
  </si>
  <si>
    <t>Thương mại</t>
  </si>
  <si>
    <t>4</t>
  </si>
  <si>
    <t>Giao thông</t>
  </si>
  <si>
    <t>5</t>
  </si>
  <si>
    <t>Cấp nước và xử lý rác thải, nước thải</t>
  </si>
  <si>
    <t>6</t>
  </si>
  <si>
    <t>Kho tàng</t>
  </si>
  <si>
    <t>Văn hóa</t>
  </si>
  <si>
    <t>8</t>
  </si>
  <si>
    <t>Thể thao</t>
  </si>
  <si>
    <t>9</t>
  </si>
  <si>
    <t>Du lịch</t>
  </si>
  <si>
    <t>10</t>
  </si>
  <si>
    <t>Khoa học, công nghệ</t>
  </si>
  <si>
    <t>11</t>
  </si>
  <si>
    <t>Thông tin</t>
  </si>
  <si>
    <t>12</t>
  </si>
  <si>
    <t>Truyền thông</t>
  </si>
  <si>
    <t>13</t>
  </si>
  <si>
    <t>Công nghệ thông tin</t>
  </si>
  <si>
    <t>14</t>
  </si>
  <si>
    <t>Giáo dục, đào tạo và giáo dục nghề nghiệp</t>
  </si>
  <si>
    <t>15</t>
  </si>
  <si>
    <t>Y tế, dân số và vệ sinh an toàn thực phẩm</t>
  </si>
  <si>
    <t>16</t>
  </si>
  <si>
    <t>Xã hội</t>
  </si>
  <si>
    <t>17</t>
  </si>
  <si>
    <t>Tài nguyên và môi trường</t>
  </si>
  <si>
    <t>18</t>
  </si>
  <si>
    <t>Quản lý nhà nước</t>
  </si>
  <si>
    <t>19</t>
  </si>
  <si>
    <t>Quốc phòng, an ninh</t>
  </si>
  <si>
    <t>20</t>
  </si>
  <si>
    <t>Dự trữ quốc gia</t>
  </si>
  <si>
    <r>
      <t xml:space="preserve">Ghi chú:
</t>
    </r>
    <r>
      <rPr>
        <i/>
        <vertAlign val="superscript"/>
        <sz val="16"/>
        <color indexed="8"/>
        <rFont val="Times New Roman"/>
        <family val="1"/>
      </rPr>
      <t>(1)</t>
    </r>
    <r>
      <rPr>
        <i/>
        <sz val="16"/>
        <color indexed="8"/>
        <rFont val="Times New Roman"/>
        <family val="1"/>
      </rPr>
      <t xml:space="preserve"> Không bao gồm số vốn ứng trước chưa bố trí nguồn để thu hồi.
</t>
    </r>
    <r>
      <rPr>
        <i/>
        <vertAlign val="superscript"/>
        <sz val="16"/>
        <color indexed="8"/>
        <rFont val="Times New Roman"/>
        <family val="1"/>
      </rPr>
      <t>(2)</t>
    </r>
    <r>
      <rPr>
        <i/>
        <sz val="16"/>
        <color indexed="8"/>
        <rFont val="Times New Roman"/>
        <family val="1"/>
      </rPr>
      <t xml:space="preserve"> Các khoản vốn vay khác của ngân sách địa phương để đầu tư là các khoản vốn vay từ kho bạc nhà nước, huy động theo khoản 3 Điều 8 Luật NSNN, … chưa bố trí NSNN kế hoạch 2011-2014 để hoàn trả các khoản vay này. </t>
    </r>
    <r>
      <rPr>
        <i/>
        <sz val="16"/>
        <color indexed="10"/>
        <rFont val="Times New Roman"/>
        <family val="1"/>
      </rPr>
      <t xml:space="preserve">Trường hợp các khoản vốn vay này đã hoàn trả trong kế hoạch giai đoạn N thì không ghi số vốn vay đã được hoàn trả. </t>
    </r>
  </si>
  <si>
    <t>Danh mục dự án</t>
  </si>
  <si>
    <t>Địa điểm XD</t>
  </si>
  <si>
    <t>Năng lực thiết kế</t>
  </si>
  <si>
    <t>Thời gian KC-HT</t>
  </si>
  <si>
    <t>Quyết định đầu tư ban đầu</t>
  </si>
  <si>
    <t xml:space="preserve">TMĐT </t>
  </si>
  <si>
    <t>Tổng số (tất cả các nguồn vốn)</t>
  </si>
  <si>
    <t>Trong đó</t>
  </si>
  <si>
    <t>I</t>
  </si>
  <si>
    <t>a</t>
  </si>
  <si>
    <t>(1)</t>
  </si>
  <si>
    <t>Dự án ...</t>
  </si>
  <si>
    <t>…</t>
  </si>
  <si>
    <t>………..</t>
  </si>
  <si>
    <t>b</t>
  </si>
  <si>
    <t>Phân loại như tiết a điểm 1 nêu trên</t>
  </si>
  <si>
    <t>c</t>
  </si>
  <si>
    <t>d</t>
  </si>
  <si>
    <t>Dự án giãn hoãn tiến độ thi công và chuyển đổi hình thức đầu tư</t>
  </si>
  <si>
    <t>- Dự án giãn hoãn tiến độ thi công đến điểm dừng kỹ thuật hợp lý</t>
  </si>
  <si>
    <t>- Dự án chuyển đổi hình thức đầu tư</t>
  </si>
  <si>
    <t>Dự án hoàn thành và bàn giao đưa vào sử dụng giai đoạn N</t>
  </si>
  <si>
    <t>- Dự án giãn hoãn tiến độ thi công và chuyển đổi hình thức đầu tư trong giai đoạn N+1</t>
  </si>
  <si>
    <t>+ Dự án giãn hoãn tiến độ thi công đến điểm dừng kỹ thuật hợp lý</t>
  </si>
  <si>
    <t>+ Dự án chuyển đổi hình thức đầu tư</t>
  </si>
  <si>
    <t>II</t>
  </si>
  <si>
    <t>Phân loại như mục I nêu trên</t>
  </si>
  <si>
    <t>Biểu mẫu số 4</t>
  </si>
  <si>
    <r>
      <t xml:space="preserve">TÌNH HÌNH THỰC HIỆN CÁC DỰ ÁN ĐẦU TƯ THEO HÌNH THỨC ĐỐI TÁC CÔNG TƯ (PPP) 5 NĂM GIAI ĐOẠN N </t>
    </r>
    <r>
      <rPr>
        <b/>
        <vertAlign val="superscript"/>
        <sz val="16"/>
        <rFont val="Times New Roman"/>
        <family val="1"/>
      </rPr>
      <t>(1)</t>
    </r>
    <r>
      <rPr>
        <b/>
        <sz val="16"/>
        <rFont val="Times New Roman"/>
        <family val="1"/>
      </rPr>
      <t xml:space="preserve"> VÀ DỰ KIẾN KẾ HOẠCH 5 NĂM GIAI ĐOẠN N+1</t>
    </r>
  </si>
  <si>
    <t>TT</t>
  </si>
  <si>
    <t>Quyết định đầu tư</t>
  </si>
  <si>
    <t>Tổng mức đầu tư</t>
  </si>
  <si>
    <t>Kế hoạch vốn đã bố trí từ năm đầu tiên đến hết năm thứ tư của giai đoạn N</t>
  </si>
  <si>
    <t>Lũy kế khối lượng thực hiện từ khi khởi công đến hết ngày 31/12/2014</t>
  </si>
  <si>
    <t>Giải ngân kế hoạch vốn đã bố trí từ năm đầu tiên đến hết năm thứ tư của giai đoạn N</t>
  </si>
  <si>
    <t>Dự kiến kế hoạch 5 năm giai đoạn  N+1</t>
  </si>
  <si>
    <r>
      <t xml:space="preserve">Phần vốn nhà nước đóng góp </t>
    </r>
    <r>
      <rPr>
        <vertAlign val="superscript"/>
        <sz val="14"/>
        <rFont val="Times New Roman"/>
        <family val="1"/>
      </rPr>
      <t>(2)</t>
    </r>
  </si>
  <si>
    <t>Vốn do nhà đầu tư tự huy động</t>
  </si>
  <si>
    <t>Vốn NSTW</t>
  </si>
  <si>
    <t>Vốn NSĐP</t>
  </si>
  <si>
    <t>Vốn TPCP</t>
  </si>
  <si>
    <t>Vốn nhà nước khác</t>
  </si>
  <si>
    <t>Đầu tư theo hình thức BOT</t>
  </si>
  <si>
    <t>Dự án chuyển tiếp từ trước năm cuối giai đoạn trước sang giai đoạn N</t>
  </si>
  <si>
    <t>Đầu tư theo hình thức BT</t>
  </si>
  <si>
    <t>III</t>
  </si>
  <si>
    <t>Đầu tư theo hình thức….</t>
  </si>
  <si>
    <t>Ghi chú:</t>
  </si>
  <si>
    <t>(1) Giai đoạn N là giai đoạn đang thực hiện kế hoạch (tính theo thời điểm báo cáo)</t>
  </si>
  <si>
    <t>(2) Trong trường hợp phần tham gia của Nhà nước bằng các tài sản vật chất thì vốn nhà nước đóng góp vào phần tham gia của Nhà nước là giá trị tài sản vật chất được lượng hóa bằng tiền</t>
  </si>
  <si>
    <t>Biểu mẫu số 5</t>
  </si>
  <si>
    <t>Tỉnh, thành phố trực thuộc Trung ương………</t>
  </si>
  <si>
    <r>
      <t xml:space="preserve">DỰ KIẾN KẾ HOẠCH ĐẦU TƯ PHÁT TRIỂN NGUỒN THU ĐỂ LẠI CHO ĐẦU TƯ NHƯNG CHƯA ĐƯA VÀO CÂN ĐỐI NSĐP </t>
    </r>
    <r>
      <rPr>
        <vertAlign val="superscript"/>
        <sz val="18"/>
        <rFont val="Times New Roman"/>
        <family val="1"/>
      </rPr>
      <t>(*)</t>
    </r>
    <r>
      <rPr>
        <b/>
        <sz val="18"/>
        <rFont val="Times New Roman"/>
        <family val="1"/>
      </rPr>
      <t xml:space="preserve"> 5 NĂM GIAI ĐOẠN N+1</t>
    </r>
  </si>
  <si>
    <t xml:space="preserve">Giải ngân kế hoạch vốn đã bố trí từ năm đầu tiên đến hết năm thứ tư của giai đoạn N </t>
  </si>
  <si>
    <t>Nhu cầu đầu tư giai đoạn N+1</t>
  </si>
  <si>
    <t>Số quyết định ngày, tháng, năm ban hành</t>
  </si>
  <si>
    <t>Trong đó: từ nguồn thu để lại cho đầu tư nhưng chưa đưa vào cân đối NSĐP</t>
  </si>
  <si>
    <t>Ngành, Lĩnh vực/Chương trình.......</t>
  </si>
  <si>
    <t>- Dự án giãn hoãn tiến độ thi công và chuyển đổi hình thức đầu tư trong giai đoạn N</t>
  </si>
  <si>
    <t>- Dự án hoàn thành và bàn giao đưa vào sử dụng giai đoạn N+1</t>
  </si>
  <si>
    <t>Ghi chú:(*) Mỗi nguồn thu để lại cho đầu tư nhưng chưa đưa vào cân đối NSĐP (không bao gồm nguồn thu từ xổ số kiến thiết) báo cáo một biểu riêng</t>
  </si>
  <si>
    <t xml:space="preserve">Ghi chú: * Đề nghị các dự án ghi rõ dự kiến năm hoàn thành để có cơ sở xác định số dự án hoàn thành trong các năm </t>
  </si>
  <si>
    <t>Biểu mẫu số 6</t>
  </si>
  <si>
    <t>TÌNH HÌNH THỰC HIỆN KẾ HOẠCH TÍN DỤNG ĐẦU TƯ PHÁT TRIỂN CỦA NHÀ NƯỚC 5 NĂM GIAI ĐOẠN N VÀ DỰ KIẾN KẾ HOẠCH 5 NĂM GIAI ĐOẠN N+1</t>
  </si>
  <si>
    <t>Kế hoạch vốn bố trí từ năm đầu tiên đến hết năm thứ tư của giai đoạn N</t>
  </si>
  <si>
    <t>Giải ngân kế hoạch vốn từ năm đầu tiên đến hết năm thứ tư của giai đoạn N</t>
  </si>
  <si>
    <t>Nhu cầu 5 năm
giai đoạn N+1</t>
  </si>
  <si>
    <t>Dự kiến kế hoạch
5 năm giai đoạn N+1</t>
  </si>
  <si>
    <t>Trong đó: tín dụng đầu tư phát triển của nhà nước</t>
  </si>
  <si>
    <t>Rất ẩu số thứ tự không đúng</t>
  </si>
  <si>
    <t>Ngành, lĩnh vực …</t>
  </si>
  <si>
    <t>Biểu mẫu số 7</t>
  </si>
  <si>
    <t>Tỉnh, thành phố trực thuộc Trung ương ………..</t>
  </si>
  <si>
    <t>TÌNH HÌNH THỰC HIỆN KẾ HOẠCH ĐẦU TƯ PHÁT TRIỂN NGUỒN TRÁI PHIẾU CHÍNH QUYỀN ĐỊA PHƯƠNG VÀ CÁC KHOẢN VỐN VAY KHÁC CỦA NGÂN SÁCH ĐỊA PHƯƠNG 5 NĂM GIAI ĐOẠN N VÀ DỰ KIẾN KẾ HOẠCH 5 NĂM GIAI ĐOẠN N+1</t>
  </si>
  <si>
    <t>Lũy kế vốn vay từ khởi công đến hết kế hoạch năm thứ tư của giai đoạn N</t>
  </si>
  <si>
    <t xml:space="preserve">Lũy kế số vốn đã hoàn trả từ khởi công đến hết năm kế hoạch năm thứ tư của giai đoạn N </t>
  </si>
  <si>
    <t>Số vốn vay còn lại chưa được bố trí kế hoạch hằng năm hoàn trả</t>
  </si>
  <si>
    <t>Dự kiến các khoản vốn vay năm thứ năm của giai đoạn N</t>
  </si>
  <si>
    <t>Nhu cầu giai đoạn N+1</t>
  </si>
  <si>
    <t>Dự kiến kế hoạch vốn vay giai đoạn 2016-2020 do không cân đối được kế hoạch hằng năm</t>
  </si>
  <si>
    <t>Dự kiến kế hoạch 5 năm giai đoạn N+1
để hoàn trả các khoản vốn vay</t>
  </si>
  <si>
    <t>Dự kiến kế hoạch vay hằng năm</t>
  </si>
  <si>
    <t>Trái phiếu chính quyền địa phương</t>
  </si>
  <si>
    <t>Vay kho bạc nhàn rỗi</t>
  </si>
  <si>
    <t>Vay tín dụng đầu tư nhà nước</t>
  </si>
  <si>
    <t>Các khoản vốn vay khác</t>
  </si>
  <si>
    <t>Năm thứ nhất</t>
  </si>
  <si>
    <t>Năm thứ hai</t>
  </si>
  <si>
    <t>Năm thứ ba</t>
  </si>
  <si>
    <t>Năm thứ tư</t>
  </si>
  <si>
    <t>Năm thứ năm</t>
  </si>
  <si>
    <t>Các nguồn vốn khác</t>
  </si>
  <si>
    <t>Trong đó: hoàn trả các khoản vốn vay</t>
  </si>
  <si>
    <t>- Dự án dự kiến hoàn thành sau năm 2020</t>
  </si>
  <si>
    <t>Danh mục dự án dự kiến hoàn thành năm 2012</t>
  </si>
  <si>
    <t>(2)</t>
  </si>
  <si>
    <t>Danh mục dự án chuyển tiếp</t>
  </si>
  <si>
    <t>Danh mục các dự án khởi công mới năm 2012</t>
  </si>
  <si>
    <t>(4)</t>
  </si>
  <si>
    <t>Các dự án chuyển tiếp sang thực hiện giai đoạn 2016-2020</t>
  </si>
  <si>
    <t>Dự án nhóm A</t>
  </si>
  <si>
    <t>Dự án nhóm B</t>
  </si>
  <si>
    <t>Dự án nhóm C</t>
  </si>
  <si>
    <t>Quyết định đầu tư điều chỉnh đã được cấp có thẩm quyền phê duyệt</t>
  </si>
  <si>
    <t xml:space="preserve">Số quyết định </t>
  </si>
  <si>
    <t>Đưa vào cân đối NSTW</t>
  </si>
  <si>
    <t>Vay lại</t>
  </si>
  <si>
    <t>Tính bằng nguyên tệ</t>
  </si>
  <si>
    <t>Quy đổi ra tiền Việt</t>
  </si>
  <si>
    <t xml:space="preserve">I </t>
  </si>
  <si>
    <t>Ngành, lĩnh vực.......</t>
  </si>
  <si>
    <t>Biểu mẫu số 9</t>
  </si>
  <si>
    <t>Tỉnh, thành phố …</t>
  </si>
  <si>
    <r>
      <t xml:space="preserve">DỰ KIẾN KHẢ NĂNG GIẢI NGÂN KẾ HOẠCH VỐN ODA NGUỒN NGÂN SÁCH NHÀ NƯỚC 5 NĂM GIAI ĐOẠN N+1 CÁC CHƯƠNG TRÌNH, DỰ ÁN ĐÃ KÝ KẾT HIỆP ĐỊNH HOẶC CÓ CAM KẾT VỚI NHÀ TÀI TRỢ ĐẾN NGÀY 30/6 NĂM CUỐI CỦA GIAI ĐOẠN N </t>
    </r>
    <r>
      <rPr>
        <b/>
        <vertAlign val="superscript"/>
        <sz val="16"/>
        <rFont val="Times New Roman"/>
        <family val="1"/>
      </rPr>
      <t>(4)</t>
    </r>
  </si>
  <si>
    <t>Nhà tài trợ</t>
  </si>
  <si>
    <t>Ngày ký kết Hiệp định</t>
  </si>
  <si>
    <t>Quyết định đầu tư điều chỉnh</t>
  </si>
  <si>
    <t>Lũy kế giải ngân từ khởi công đến hết ngày 31/01 năm thứ năm của giai đoạn N (bao gồm cả số ứng trước chưa bố trí nguồn thu hồi)</t>
  </si>
  <si>
    <t>Kế hoạch năm thứ năm của giai đoạn N</t>
  </si>
  <si>
    <t>Dự kiến khả năng giải ngân kế hoạch
 5 năm giai đoạn N+1</t>
  </si>
  <si>
    <r>
      <t xml:space="preserve">Tổng số (tất cả các nguồn vốn) </t>
    </r>
    <r>
      <rPr>
        <vertAlign val="superscript"/>
        <sz val="14"/>
        <rFont val="Times New Roman"/>
        <family val="1"/>
      </rPr>
      <t>(1)</t>
    </r>
  </si>
  <si>
    <r>
      <t xml:space="preserve">Vốn đối ứng </t>
    </r>
    <r>
      <rPr>
        <vertAlign val="superscript"/>
        <sz val="14"/>
        <rFont val="Times New Roman"/>
        <family val="1"/>
      </rPr>
      <t>(2)</t>
    </r>
  </si>
  <si>
    <r>
      <t xml:space="preserve">Vốn nước ngoài (tính theo tiền Việt) </t>
    </r>
    <r>
      <rPr>
        <vertAlign val="superscript"/>
        <sz val="14"/>
        <rFont val="Times New Roman"/>
        <family val="1"/>
      </rPr>
      <t>(3)</t>
    </r>
  </si>
  <si>
    <r>
      <t>Vốn đối ứng</t>
    </r>
    <r>
      <rPr>
        <vertAlign val="superscript"/>
        <sz val="14"/>
        <rFont val="Times New Roman"/>
        <family val="1"/>
      </rPr>
      <t>(2)</t>
    </r>
  </si>
  <si>
    <r>
      <t>Vốn nước ngoài (theo Hiệp định)</t>
    </r>
    <r>
      <rPr>
        <vertAlign val="superscript"/>
        <sz val="14"/>
        <rFont val="Times New Roman"/>
        <family val="1"/>
      </rPr>
      <t>(3)</t>
    </r>
  </si>
  <si>
    <r>
      <t xml:space="preserve">Tổng số </t>
    </r>
    <r>
      <rPr>
        <vertAlign val="superscript"/>
        <sz val="14"/>
        <rFont val="Times New Roman"/>
        <family val="1"/>
      </rPr>
      <t>(1)</t>
    </r>
  </si>
  <si>
    <t>- (1) Tổng vốn là tổng số tất cả nguồn vốn:
+ Đối với tổng số vốn của dự án là vốn trong nước và vốn nước ngoài;
+ Tổng số vốn đối ứng là tổng số tất cả các nguồn vốn trong nước đối ứng cho dự án.</t>
  </si>
  <si>
    <t>- (2) Phần vốn đối ứng là phần vốn trong nước tính theo tiền Việt Nam đồng</t>
  </si>
  <si>
    <t>- (3) Số vốn nước ngoài (tính bằng nguyên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</si>
  <si>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(4) Giai đoạn N là giai đoạn đang thực hiện kế hoạch (tính theo thời điểm báo cáo)</t>
  </si>
  <si>
    <t>Biểu mẫu số 10</t>
  </si>
  <si>
    <t>DỰ KIẾN KHẢ NĂNG GIẢI NGÂN KẾ HOẠCH VỐN ODA NGUỒN NGÂN SÁCH NHÀ NƯỚC 5 NĂM GIAI ĐOẠN N+1 CÁC CHƯƠNG TRÌNH, DỰ ÁN 
DỰ KIẾN KÝ KẾT HIỆP ĐỊNH HOẶC CAM KẾT VỚI NHÀ TÀI TRỢ TRONG 6 THÁNG CUỐI CỦA NĂM THỨ NĂM GIAI ĐOẠN N VÀ TRONG NĂM ĐẦU TIÊN GIAI ĐOẠN N+1</t>
  </si>
  <si>
    <t>Dự kiến giải ngân kế hoạch 5 năm giai đoạn N+1</t>
  </si>
  <si>
    <t>- (3) Số vốn nước ngoài (tính bằng ngoại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</si>
  <si>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Giai đoạn N là giai đoạn đang thực hiện kế hoạch (tính theo thời điểm báo cáo)</t>
  </si>
  <si>
    <t>Biểu mẫu số 11</t>
  </si>
  <si>
    <t>DANH MỤC CÁC CHƯƠNG TRÌNH, DỰ ÁN KÊU GỌI NHÀ TÀI TRỢ ĐẦU TƯ TRONG 5 NĂM GIAI ĐOẠN N+1</t>
  </si>
  <si>
    <t>DANH MỤC CÁC DỰ ÁN KÊU GỌI NHÀ TÀI TRỢ ĐẦU TƯ TRONG 5 NĂM 2016-2020</t>
  </si>
  <si>
    <t>Biểu mẫu số 12</t>
  </si>
  <si>
    <t>Các tỉnh, thành phố trực thuộc trung ương</t>
  </si>
  <si>
    <t>Tỉnh/thành phố …</t>
  </si>
  <si>
    <t>TÌNH HÌNH THỰC HIỆN KẾ HOẠCH VỐN TRÁI PHIẾU CHÍNH PHỦ 5 NĂM GIAI ĐOẠN N VÀ DỰ KIẾN KẾ HOẠCH 5 NĂM GIAI ĐOẠN N+1</t>
  </si>
  <si>
    <t>Quyết định đầu tư cập nhật hoặc điêu chỉnh theo quy định tại NQ 726/NQ-UBTVQH13 và NQ 736/NQ-UBTVQH13</t>
  </si>
  <si>
    <t>Lũy kế khối lượng thực hiện từ khởi công đến hết ngày 31/12 năm thứ năm của giai đoạn N-1</t>
  </si>
  <si>
    <t>Lũy kế vốn đã bố trí từ khởi công đến hết ngày 31/12 năm thứ năm của giai đoạn N-1</t>
  </si>
  <si>
    <t>Lũy kế vốn đã giải ngân từ khởi công đến hết ngày 31/12 năm thứ năm của giai đoạn N-1</t>
  </si>
  <si>
    <t>Dự kiến kế hoạch năm thứ nhất giai đoạn N+1</t>
  </si>
  <si>
    <t>Kế hoạch vốn được giao giai đoạn
N</t>
  </si>
  <si>
    <t>Số vốn TPCP ứng trước đến 31/12 năm thứ tư của giai đoạn N chưa bố trí thu hồi</t>
  </si>
  <si>
    <t>Lũy kế khối lượng thực hiện từ 1/01 năm đầu đến 31/12 năm thứ tư của giai đoạn N</t>
  </si>
  <si>
    <t>Lũy kế giải ngân từ từ 1/01 năm đầu đến đến hết 31/01 năm thứ năm của giai đoạn N</t>
  </si>
  <si>
    <t>Đề xuất điều chỉnh KH vốn TPCP giai đoạn N (nếu có)</t>
  </si>
  <si>
    <t>Số QĐ; ngày, tháng, năm ban hành</t>
  </si>
  <si>
    <t>Trong đó:  TPCP</t>
  </si>
  <si>
    <t>Trong đó: TPCP</t>
  </si>
  <si>
    <t>Trong đó: KH vốn TPCP</t>
  </si>
  <si>
    <t>Trong đó: vốn TPCP</t>
  </si>
  <si>
    <t>Điều chỉnh do tăng giá</t>
  </si>
  <si>
    <t>Thay đổi giải pháp kỹ thuật</t>
  </si>
  <si>
    <t>Điều chỉnh tăng quy mô</t>
  </si>
  <si>
    <t>Vốn NSNN</t>
  </si>
  <si>
    <t>Trong đó: thu hồi ứng trước</t>
  </si>
  <si>
    <t>NGÀNH/LĨNH VỰC/CHƯƠNG TRÌNH…</t>
  </si>
  <si>
    <t>Dự án chuyển tiếp sang giai đoạn 2016-2020</t>
  </si>
  <si>
    <t>Ghi chú: (*) Số vốn kế hoạch theo số vốn đã được cấp có thẩm quyền cho phép điều chỉnh (nếu có); không bao gồm các khoản ứng trước.</t>
  </si>
  <si>
    <t>Biểu mẫu số 13</t>
  </si>
  <si>
    <t>Ủy ban nhân dân các tỉnh, thành phố trực thuộc Trung ương</t>
  </si>
  <si>
    <r>
      <t xml:space="preserve">BÁO CÁO TÌNH HÌNH THÔNG BÁO VÀ GIAO KẾ HOẠCH ĐẦU TƯ CÔNG GIAI ĐOẠN N </t>
    </r>
    <r>
      <rPr>
        <b/>
        <vertAlign val="superscript"/>
        <sz val="14"/>
        <color indexed="8"/>
        <rFont val="Times New Roman"/>
        <family val="1"/>
      </rPr>
      <t>(1)</t>
    </r>
  </si>
  <si>
    <t>Chương trình/ngành, lĩnh vực</t>
  </si>
  <si>
    <t>Kế hoạch giai đoạn N được Thủ tướng Chính phủ và Bộ Kế hoạch và Đầu tư giao</t>
  </si>
  <si>
    <t>Kế hoạch giai đoạn N được địa phương giao</t>
  </si>
  <si>
    <t>Số vốn</t>
  </si>
  <si>
    <t>Ngoài nước</t>
  </si>
  <si>
    <t>Số dự án giao theo QĐ giao KH giai đoạn N của Thủ tướng Chính phủ</t>
  </si>
  <si>
    <t>Số dự án không được Thủ tướng Chính phủ giao chi tiết, do các địa phương giao</t>
  </si>
  <si>
    <t>TỔNG SỐ VỐN</t>
  </si>
  <si>
    <t>Vốn đầu tư phát triển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</si>
  <si>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</si>
  <si>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</si>
  <si>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</si>
  <si>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</si>
  <si>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</si>
  <si>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</si>
  <si>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</si>
  <si>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</si>
  <si>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Các chương trình mục tiêu Quốc gia</t>
  </si>
  <si>
    <t>Chương trình...</t>
  </si>
  <si>
    <t>Phân loại như trên</t>
  </si>
  <si>
    <t>Các chương trình mục tiêu</t>
  </si>
  <si>
    <t>Vốn Trái phiếu Chính phủ</t>
  </si>
  <si>
    <t>Ngành, lĩnh vực…</t>
  </si>
  <si>
    <t>IV</t>
  </si>
  <si>
    <t>V</t>
  </si>
  <si>
    <t>Vốn từ nguồn thu để lại cho đầu tư nhưng chưa đưa vào cân đối ngân sách nhà nước</t>
  </si>
  <si>
    <t>VI</t>
  </si>
  <si>
    <t>VII</t>
  </si>
  <si>
    <t>Các khoản vốn vay khác của ngân sách địa phương để đầu tư</t>
  </si>
  <si>
    <t>(1) Giai đoạn N là giai đoạn đang thực hiện kế hoạch (dựa trên thời điểm báo cáo)</t>
  </si>
  <si>
    <t>Biểu mẫu số 15</t>
  </si>
  <si>
    <t>TỔNG HỢP TÌNH HÌNH THỰC HIỆN KẾ HOẠCH ĐẦU TƯ PHÁT TRIỂN ĐẾN HẾT 30/6 NĂM THỨ 3 GIAI ĐOẠN N (1) , ƯỚC GIẢI NGÂN KẾ HOẠCH TRUNG HẠN GIAI ĐOẠN N VÀ NHU CẦU ĐIỀU CHỈNH KẾ HOẠCH TRUNG HẠN GIAI ĐOẠN N THEO NGÀNH, LĨNH VỰC</t>
  </si>
  <si>
    <t>Kế hoạch trung hạn giai đoạn N</t>
  </si>
  <si>
    <t>Ước giải ngân kế hoạch trung hạn giai đoạn N</t>
  </si>
  <si>
    <t>Nhu cầu điều chỉnh kế hoạch đầu tư trung hạn giai đoạn N</t>
  </si>
  <si>
    <r>
      <t xml:space="preserve">Trong đó: Kế hoạch và bổ sung vốn từ năm đầu tiên đến 30/6 năm thứ ba của giai đoạn N được cấp có thẩm quyền quyết định </t>
    </r>
    <r>
      <rPr>
        <vertAlign val="superscript"/>
        <sz val="14"/>
        <color indexed="8"/>
        <rFont val="Times New Roman"/>
        <family val="1"/>
      </rPr>
      <t>(1)</t>
    </r>
  </si>
  <si>
    <r>
      <t xml:space="preserve">Trong đó: Ước giải ngân kế hoạch và số vốn bổ sung từ năm đầu tiên đến 30/6 năm thứ 3 của giai đoạn N đến hết thời gian quy định </t>
    </r>
    <r>
      <rPr>
        <vertAlign val="superscript"/>
        <sz val="14"/>
        <color indexed="8"/>
        <rFont val="Times New Roman"/>
        <family val="1"/>
      </rPr>
      <t>(1)</t>
    </r>
  </si>
  <si>
    <r>
      <t xml:space="preserve">Ghi chú:
</t>
    </r>
    <r>
      <rPr>
        <i/>
        <vertAlign val="superscript"/>
        <sz val="16"/>
        <color indexed="8"/>
        <rFont val="Times New Roman"/>
        <family val="1"/>
      </rPr>
      <t>(1)</t>
    </r>
    <r>
      <rPr>
        <i/>
        <sz val="16"/>
        <color indexed="8"/>
        <rFont val="Times New Roman"/>
        <family val="1"/>
      </rPr>
      <t xml:space="preserve"> Không bao gồm số vốn ứng trước chưa bố trí nguồn để thu hồi.
</t>
    </r>
    <r>
      <rPr>
        <i/>
        <vertAlign val="superscript"/>
        <sz val="16"/>
        <color indexed="8"/>
        <rFont val="Times New Roman"/>
        <family val="1"/>
      </rPr>
      <t>(2)</t>
    </r>
    <r>
      <rPr>
        <i/>
        <sz val="16"/>
        <color indexed="8"/>
        <rFont val="Times New Roman"/>
        <family val="1"/>
      </rPr>
      <t xml:space="preserve"> Các khoản vốn vay khác của ngân sách địa phương để đầu tư là các khoản vốn vay từ kho bạc nhà nước, huy động theo khoản 3 Điều 8 Luật NSNN, … chưa bố trí NSNN kế hoạch để hoàn trả các khoản vay này. </t>
    </r>
    <r>
      <rPr>
        <i/>
        <sz val="16"/>
        <color indexed="10"/>
        <rFont val="Times New Roman"/>
        <family val="1"/>
      </rPr>
      <t xml:space="preserve">Trường hợp các khoản vốn vay này đã hoàn trả trong kế hoạch giai đoạn N thì không ghi số vốn vay đã được hoàn trả. </t>
    </r>
  </si>
  <si>
    <t>Lũy kế vốn bố trí đến hết 31/12 năm cuối của giai đoạn N-1</t>
  </si>
  <si>
    <r>
      <t>Trong đó: Vốn…</t>
    </r>
    <r>
      <rPr>
        <vertAlign val="superscript"/>
        <sz val="12"/>
        <rFont val="Times New Roman"/>
        <family val="1"/>
      </rPr>
      <t>(1)</t>
    </r>
  </si>
  <si>
    <r>
      <t>Trong đó:  Vốn…</t>
    </r>
    <r>
      <rPr>
        <vertAlign val="superscript"/>
        <sz val="12"/>
        <rFont val="Times New Roman"/>
        <family val="1"/>
      </rPr>
      <t>(1)</t>
    </r>
  </si>
  <si>
    <t>A</t>
  </si>
  <si>
    <t>NGUỒN VỐN…</t>
  </si>
  <si>
    <t>NGÀNH/LĨNH VỰC/CHƯƠNG TRÌNH …..</t>
  </si>
  <si>
    <t>I.1</t>
  </si>
  <si>
    <t>CHUẨN BỊ ĐẦU TƯ</t>
  </si>
  <si>
    <t>Dự án…</t>
  </si>
  <si>
    <t>….</t>
  </si>
  <si>
    <t>I.2</t>
  </si>
  <si>
    <t>THỰC HIỆN DỰ ÁN</t>
  </si>
  <si>
    <t>B</t>
  </si>
  <si>
    <t>Phân loại như mục A nêu trên</t>
  </si>
  <si>
    <t>Dự án chuyển tiếp từ trước năm cuối của giai đoạn trước sang giai đoạn N-N+4</t>
  </si>
  <si>
    <t>Dự án hoàn thành và bàn giao đưa vào sử dụng trước năm N</t>
  </si>
  <si>
    <t>Dự án hoàn thành và bàn giao đưa vào sử dụng trong giai đoạn N-N+4</t>
  </si>
  <si>
    <t>Dự án chuyển tiếp sang giai đoạn N+5-N+9</t>
  </si>
  <si>
    <t>- Dự án dự kiến hoàn thành và bàn giao đưa vào sử dụng trong giai đoạn N+5-N+9</t>
  </si>
  <si>
    <t>Dự án dự kiến hoàn thành và bàn giao đưa vào sử dụng trong giai đoạn N+5-N+9</t>
  </si>
  <si>
    <t>- Dự án dự kiến hoàn thành sau giai đoạn N+5-N+9</t>
  </si>
  <si>
    <t>Dự án dự kiến hoàn thành sau giai đoạn N+5-N+9</t>
  </si>
  <si>
    <t>Dự án khởi công mới trong giai đoạn N-N+4</t>
  </si>
  <si>
    <t>Dự án khởi công mới trong giai đoạn N-N+4+1</t>
  </si>
  <si>
    <t>- Dự án dự kiến hoàn thành và bàn giao đưa vào sử dụng giai đoạn N+5-N+9</t>
  </si>
  <si>
    <t>Dự án dự kiến hoàn thành và bàn giao đưa vào sử dụng giai đoạn N+5-N+9</t>
  </si>
  <si>
    <t>Dự án hoàn thành và bàn giao đưa vào sử dụng giai đoạn N-N+4</t>
  </si>
  <si>
    <t>Nhu cầu bổ sung kế hoạch trung hạn giai đoạn N-N+4</t>
  </si>
  <si>
    <t xml:space="preserve">Quyết định đầu tư </t>
  </si>
  <si>
    <t>Biểu mẫu số 25</t>
  </si>
  <si>
    <t>Mã dự án</t>
  </si>
  <si>
    <t>(Ban hành kèm theo Thông tư số           /2016/TT-BKHĐT ngày      tháng      năm 2016
 của Bộ Kế hoạch và Đầu tư)</t>
  </si>
  <si>
    <t>Năm (N+4)</t>
  </si>
  <si>
    <t>Năm (N+3)</t>
  </si>
  <si>
    <t>Năm( N+2)</t>
  </si>
  <si>
    <t xml:space="preserve"> (1) N là năm bắt đầu của kế hoạch đầu tư công trung hạn giai đoạn hiện tại</t>
  </si>
  <si>
    <t>(2) Mỗi nguồn vốn đầu tư công lập thành một biểu riêng</t>
  </si>
  <si>
    <r>
      <t>DANH MỤC CÁC DỰ ÁN ĐỀ NGHỊ BỔ SUNG KẾ HOẠCH ĐẦU TƯ TRUNG HẠN GIAI ĐOẠN N</t>
    </r>
    <r>
      <rPr>
        <b/>
        <vertAlign val="superscript"/>
        <sz val="14"/>
        <rFont val="Times New Roman"/>
        <family val="1"/>
      </rPr>
      <t>(1)</t>
    </r>
    <r>
      <rPr>
        <b/>
        <sz val="14"/>
        <rFont val="Times New Roman"/>
        <family val="1"/>
      </rPr>
      <t xml:space="preserve"> - (N+4) VỐN ……..</t>
    </r>
    <r>
      <rPr>
        <b/>
        <vertAlign val="superscript"/>
        <sz val="14"/>
        <rFont val="Times New Roman"/>
        <family val="1"/>
      </rPr>
      <t>(2)</t>
    </r>
  </si>
  <si>
    <r>
      <t>Trong đó: Vốn…</t>
    </r>
    <r>
      <rPr>
        <vertAlign val="superscript"/>
        <sz val="12"/>
        <rFont val="Times New Roman"/>
        <family val="1"/>
      </rPr>
      <t>(2)</t>
    </r>
  </si>
  <si>
    <t>NGÀNH THỦY LỢI</t>
  </si>
  <si>
    <t>Đường Huỳnh Thúc Kháng</t>
  </si>
  <si>
    <t>BQL dự án đầu tư xây dựng và Phát triển quỹ đất</t>
  </si>
  <si>
    <t>NGÀNH GIAO THÔNG</t>
  </si>
  <si>
    <t>NGÀNH  GIÁO DỤC</t>
  </si>
  <si>
    <t>Chủ đầu tư</t>
  </si>
  <si>
    <t>Quy mô dự án</t>
  </si>
  <si>
    <t>Kênh đập Đồng Đổ (giai đoạn 2)</t>
  </si>
  <si>
    <t>Tưới 80 ha</t>
  </si>
  <si>
    <t>4.093m</t>
  </si>
  <si>
    <t>BQL DA ĐTXD và PTQĐ</t>
  </si>
  <si>
    <t xml:space="preserve"> Hệ thống thoát nước đường Trần Hưng Đạo (đoạn từ đường Nguyễn Nghiêm đến giáp điểm đầu giai đoạn 1)</t>
  </si>
  <si>
    <t>Đầu tư các nghĩa trang nhân dân trên địa bàn thị xã</t>
  </si>
  <si>
    <t>Nâng cấp đập Mồ Côi</t>
  </si>
  <si>
    <t>Hệ thống thoát lũ từ đầm Lâm Bình ra sông Trường</t>
  </si>
  <si>
    <t xml:space="preserve">Đập ngăn giữ nước, khơi thông dòng chảy và kè chống sạt lở suối Cầu Gạch </t>
  </si>
  <si>
    <t>Đường Huỳnh Công Thiệu nối dài</t>
  </si>
  <si>
    <t>Đường Xô Viết Nghệ Tĩnh (giai đoạn 2)</t>
  </si>
  <si>
    <t xml:space="preserve">Công viên, cây xanh các phường trên địa bàn Thị xã </t>
  </si>
  <si>
    <t>TỔNG CỘNG</t>
  </si>
  <si>
    <t>Đầu tư hạ tầng các Khu dân cư bán đấu giá</t>
  </si>
  <si>
    <t>NS thị xã</t>
  </si>
  <si>
    <t>Nâng cấp Đập Rớ</t>
  </si>
  <si>
    <t xml:space="preserve">Đập ngăn mặn </t>
  </si>
  <si>
    <t>Kênh thoát nước chống ngập úng Đồng Lau</t>
  </si>
  <si>
    <t xml:space="preserve"> NGÀNH VĂN HÓA- TT</t>
  </si>
  <si>
    <t xml:space="preserve"> Xây dựng Khu trung tâm thể dục thể thao thị xã</t>
  </si>
  <si>
    <t>QUY HOẠCH</t>
  </si>
  <si>
    <t>Lập quy hoạch sử dụng đất thời kỳ 2021-2030 và Kế hoạch sử dụng đất năm đầu quy hoạch thị xã Đức Phổ</t>
  </si>
  <si>
    <t>Phòng Tài nguyên và Môi trường thị xã</t>
  </si>
  <si>
    <t>Khắc phục khẩn cấp để chống sạt lở bờ suối Biện Nhĩ xã Phổ Phong, thị xã Đức Phổ</t>
  </si>
  <si>
    <t>Cầu Sộp và đường dẫn</t>
  </si>
  <si>
    <t>Cầu Đập Giàng</t>
  </si>
  <si>
    <t>Phổ Minh</t>
  </si>
  <si>
    <t>L=16m, khổ cầu 6m</t>
  </si>
  <si>
    <t>Nâng cấp, mở rộng tuyến đường Mỹ Trang - Phổ Khánh</t>
  </si>
  <si>
    <t>nền đường 7,5m; mặt đường 5,5m bằng BTXM</t>
  </si>
  <si>
    <t>Nâng cấp, mở rộng tuyến Đường Phổ An -Phổ Phong (ĐH.42) (đoạn Phổ Phong).</t>
  </si>
  <si>
    <t>Ban QLDA ĐTXD và PTQĐ</t>
  </si>
  <si>
    <t xml:space="preserve"> Nâng cấp, mở rộng tuyến đường Phổ Minh - Phổ Văn (đoạn Phổ Văn)</t>
  </si>
  <si>
    <t xml:space="preserve"> Nâng cấp, mở rộng tuyến đường Phổ Thuận – Phổ Nhơn  (đoạn qua địa bàn xã Phổ Nhơn)</t>
  </si>
  <si>
    <t>Cầu Suối Đục</t>
  </si>
  <si>
    <t>15m</t>
  </si>
  <si>
    <t>Đường Phổ Hòa - Phổ Vinh (đoạn Nguyễn Tất Thành - Phổ Vinh)</t>
  </si>
  <si>
    <t>1500 m</t>
  </si>
  <si>
    <t>Cầu Thạnh Đức</t>
  </si>
  <si>
    <t>Cầu vượt lũ
dài 165 m</t>
  </si>
  <si>
    <t>335 m</t>
  </si>
  <si>
    <t>Nâng cấp, mở rộng tuyến Đường Đức Phổ -Phổ Khánh (ĐH.47) (các đoạn còn lại)</t>
  </si>
  <si>
    <t xml:space="preserve">Cầu vượt lũ
dài 566m; đường dẫn </t>
  </si>
  <si>
    <t>Cầu Đò Mốc và đường dẫn</t>
  </si>
  <si>
    <t>Đường Huỳnh Công Thiệu nối dài (giai đoạn 2)</t>
  </si>
  <si>
    <t>Mặt đường; hệ thống thoát nước; vỉa hè</t>
  </si>
  <si>
    <t>1700m; nền đường 7,5m; mặt đường 5,5m bằng BTXM</t>
  </si>
  <si>
    <t>2800 m; nền đường 7,5m; mặt đường 5,5m bằng BTXM</t>
  </si>
  <si>
    <t>2750 m; nền đường 7,5m; mặt đường 5,5m bằng BTXM</t>
  </si>
  <si>
    <t>1100m; nền đường 7,5m; mặt đường 5,5m bằng BTXM</t>
  </si>
  <si>
    <t>2000m; nền đường 7,5m; mặt đường 5,5m bằng BTXM</t>
  </si>
  <si>
    <t>2270 m</t>
  </si>
  <si>
    <t>423m</t>
  </si>
  <si>
    <t>Kè chống sạt lở bờ sông Trà Câu</t>
  </si>
  <si>
    <t>Hệ thống nước sạch trên địa bàn thị xã</t>
  </si>
  <si>
    <t>Nâng cấp, cải tạo Khu tưởng niệm Liệt sĩ</t>
  </si>
  <si>
    <t>Trường Mầm non Nguyễn Nghiêm; Hạng mục: 06 phòng học, nhà bếp, sân vườn</t>
  </si>
  <si>
    <t>Trường Mầm non Phổ Nhơn; Hạng mục: 06 phòng học, nhà hiệu bộ, san nền, tường rào cổng ngõ.</t>
  </si>
  <si>
    <t>Trường Tiểu học Phổ Vinh; Hạng mục: Xây dựng mới 04 phòng bộ môn</t>
  </si>
  <si>
    <t>Trường TH Phổ Nhơn; Hạng mục: 04 phòng học, 02 phòng bộ môn, sân vườn</t>
  </si>
  <si>
    <t>Trường Mầm non Phổ Thuận; Hạng mục: Nhà hiệu bộ và sân vườn; 2 phòng (Giáo dục thể chất, giáo dục nghệ thuật)</t>
  </si>
  <si>
    <t>Trường TH Phổ Khánh; Hạng mục:  Nhà hiệu bộ, nhà đa năng</t>
  </si>
  <si>
    <t>Trường THCS Nguyễn Nghiêm; Hạng mục:Xây dựng mới 08 phòng học, nhà đa năng</t>
  </si>
  <si>
    <t>Trường THCS Phổ Nhơn; Hạng mục: 04 phòng bộ môn</t>
  </si>
  <si>
    <t>Trường THCS Phổ Ninh; Hạng mục: Xây dựng mới 06phòng học và nhà vệ sinh</t>
  </si>
  <si>
    <t>Trường Mầm non Phổ Minh; Hạng mục:Xây dựng mới 02 phòng:( 01 Giáo dục thể chất, 01 Giáo dục Nghệ thuật).</t>
  </si>
  <si>
    <t>Trường Mầm non Phổ An; Hạng mục: 02 phòng: 01 Giáo dục thể chất, 01 Giáo dục Nghệ thuật.</t>
  </si>
  <si>
    <t>Trường Tiểu học Phổ Văn; Hạng mục: 04 phòng bộ môn, nhà đa năng</t>
  </si>
  <si>
    <t>Trường Tiểu học Phổ Cường; Hạng mục: 04 phòng bộ môn</t>
  </si>
  <si>
    <t>Trường TH&amp;THCS Phổ Châu; Hạng mục: 04 phòng bộ môn tiểu học</t>
  </si>
  <si>
    <t>Trường THCS Phổ Phong;  Hạng mục:  04 phòng bộ môn THCS (Âm  nhạc, Mỹ thuật, Ngoại ngữ, Tin)</t>
  </si>
  <si>
    <t>6 phòng học</t>
  </si>
  <si>
    <t xml:space="preserve"> 06 phòng học, nhà hiệu bộ, san nền, tường rào cổng ngõ</t>
  </si>
  <si>
    <t xml:space="preserve"> Nhà hiệu bộ, nhà ăn,tường rào và sân vườn</t>
  </si>
  <si>
    <t>Xây dựng 12 phòng học của Trung tâm GDTX-GDNN</t>
  </si>
  <si>
    <t>Tổng cộng</t>
  </si>
  <si>
    <t>Trường Mầm non Phổ Thạnh;  hạng mục 04 phòng học, hệ thống PCCC và thoát nước ngoài nhà</t>
  </si>
  <si>
    <t>Khắc phục khẩn cấp để chống sạt lở đê Phổ Minh, thị xã Đức Phổ</t>
  </si>
  <si>
    <t>Khắc phục khẩn cấp để chống sạt lở đê ngăn mặn đầm Bàu Nú thôn Châu Me, xã Phổ Châu, thị xã Đức Phổ</t>
  </si>
  <si>
    <t>Tổng</t>
  </si>
  <si>
    <t>Kế hoạch vốn trung hạn 2021-2025
đã giao</t>
  </si>
  <si>
    <t>DANH MỤC  ĐỦ ĐIỀU ĐIỆN GIAO KẾ HOẠCH VỐN ĐỢT NÀY (ĐÃ HOÀN THÀNH THỦ TỤC CHỦ TRƯƠNG ĐẦU TƯ THEO QUY ĐỊNH TẠI NGHỊ QUYẾT 116/NQ-HĐND NGÀY 17/12/2021</t>
  </si>
  <si>
    <t>Khu dân cư Thôn Trung Sơn,xã Phổ Khánh</t>
  </si>
  <si>
    <t>Tăng
(+)</t>
  </si>
  <si>
    <t>Giảm
(-)</t>
  </si>
  <si>
    <t xml:space="preserve">DANH MỤC CHƯA  ĐỦ ĐIỀU ĐIỆN GIAO KẾ HOẠCH VỐN (CHƯA HOÀN CHỈNH THỦ TỤC CHỦ TRƯƠNG ĐẦU TƯ) </t>
  </si>
  <si>
    <t>D</t>
  </si>
  <si>
    <t>E</t>
  </si>
  <si>
    <t>Đầu tư xây dựng hạ tầng Khu liên hợp xử lý chất thải rắn sinh hoạt thị xã Đức Phổ (giai đoạn 3)</t>
  </si>
  <si>
    <t>Khu dân cư phía Bắc đường Ngô Quyền</t>
  </si>
  <si>
    <t>BỔ SUNG CÁC DỰ ÁN MỚI (HOÀN THÀNH CHỦ TRƯƠNG ĐẦU TƯ)</t>
  </si>
  <si>
    <t>giảm thị xã</t>
  </si>
  <si>
    <t>giảm tỉnh</t>
  </si>
  <si>
    <t>NS tỉnh hỗ trợ và nguồn vốn khác</t>
  </si>
  <si>
    <t xml:space="preserve">Khu dân cư phía Đông phường Phổ Thạnh </t>
  </si>
  <si>
    <t>Dự kiến đưa vào KCM năm 2022-2025</t>
  </si>
  <si>
    <t>Khu dân cư phía Nam  đường Lê Thánh Tôn</t>
  </si>
  <si>
    <t>Đầu tư xây dựng Khu liên hợp xử lý chất thải rắn của thị xã</t>
  </si>
  <si>
    <t>Trường THCS Nguyễn Nghiêm; Hạng mục: Xây dựng mới 04 phòng bộ môn; nhà vệ sinh, tường rào, cổng ngõ</t>
  </si>
  <si>
    <t>NGÀNH QUY HOẠCH</t>
  </si>
  <si>
    <t>Lập điều chỉnh Quy hoạch sử dụng đất đến năm 2030 thị xã Đức Phổ</t>
  </si>
  <si>
    <t>Phòng Tài nguyên và Môi trường</t>
  </si>
  <si>
    <t>UỶ BAN NHÂN DÂN</t>
  </si>
  <si>
    <t xml:space="preserve"> CỘNG HÒA XÃ HỘI CHỦ NGHĨA VIỆT NAM</t>
  </si>
  <si>
    <t>THỊ XÃ ĐỨC PHỔ</t>
  </si>
  <si>
    <t xml:space="preserve">  Độc lập - Tự do - Hạnh phúc</t>
  </si>
  <si>
    <t>PHỤ LỤC 1</t>
  </si>
  <si>
    <t>Tên dự án</t>
  </si>
  <si>
    <t>Địa điểm xây dựng</t>
  </si>
  <si>
    <t xml:space="preserve"> Chủ đầu tư</t>
  </si>
  <si>
    <t>Thời gian
khởi công
- hoàn thành</t>
  </si>
  <si>
    <t>Tổng mức 
đầu tư</t>
  </si>
  <si>
    <t xml:space="preserve">Lũy kế vốn đã bố trí đến hết năm 2020
</t>
  </si>
  <si>
    <t xml:space="preserve"> Kế hoạch vốn trung hạn
 2021-2025, điều chỉnh, bổ sung </t>
  </si>
  <si>
    <t>Chênh lệch so với kế hoạch trung hạn ban đầu</t>
  </si>
  <si>
    <t>Trong đó:
Ns thị xã</t>
  </si>
  <si>
    <t>Tăng</t>
  </si>
  <si>
    <t>Giảm</t>
  </si>
  <si>
    <t>Nguồn vốn ngân sách thị xã</t>
  </si>
  <si>
    <t xml:space="preserve"> Đường QL1A - Phổ Vinh</t>
  </si>
  <si>
    <t>2011-2020</t>
  </si>
  <si>
    <t>Quốc lộ 1A - Đài truyền thanh</t>
  </si>
  <si>
    <t xml:space="preserve">  Nguyễn Nghiêm</t>
  </si>
  <si>
    <t>2009-2019</t>
  </si>
  <si>
    <t>Trường Mầm non Phổ Quang (Điểm trường thôn Hải Tân)</t>
  </si>
  <si>
    <t xml:space="preserve">  Phổ Quang</t>
  </si>
  <si>
    <t>2019-2020</t>
  </si>
  <si>
    <t>Trường Mầm non Phổ Thuận (Điểm trường thôn Mỹ Thuận)</t>
  </si>
  <si>
    <t xml:space="preserve"> Phổ Thuận</t>
  </si>
  <si>
    <t>KDC Gò Cát ông Triều</t>
  </si>
  <si>
    <t xml:space="preserve"> Phổ cường</t>
  </si>
  <si>
    <t>UBND xã 
Phổ cường</t>
  </si>
  <si>
    <t>2017-2019</t>
  </si>
  <si>
    <t>KDC Gò Cát Dừa</t>
  </si>
  <si>
    <t>KDC Bao Điền xã Phổ An</t>
  </si>
  <si>
    <t xml:space="preserve"> Phổ An</t>
  </si>
  <si>
    <t>UBND xã 
Phổ An</t>
  </si>
  <si>
    <t>2018-2020</t>
  </si>
  <si>
    <t>Cầu Hải Tân và đường dẫn</t>
  </si>
  <si>
    <t>Phổ Quang,
 Phổ Minh</t>
  </si>
  <si>
    <t>San lấp mặt bằng để Giáo xứ Bàu Gốc xây dựng
Nhà thờ công Giáo Trà Câu</t>
  </si>
  <si>
    <t>Phổ Văn</t>
  </si>
  <si>
    <t>Nguồn vốn khác</t>
  </si>
  <si>
    <t>Khu sân vườn nhà làm việc UBND huyện Đức Phổ; Hạng mục: Xây dựng mới Phù Điêu.</t>
  </si>
  <si>
    <t xml:space="preserve"> Văn phòng thị xã</t>
  </si>
  <si>
    <t>2010-2011</t>
  </si>
  <si>
    <t>Nguồn vốn thu từ các Khu TĐC của dự án BOT (kể cả nguồn ngân sách tỉnh hỗ trợ)</t>
  </si>
  <si>
    <t>Khu tái định cư Gò Cờ Trong</t>
  </si>
  <si>
    <t>Phổ Thuận</t>
  </si>
  <si>
    <t>2015-2017</t>
  </si>
  <si>
    <t>Khu tái định cư Đồng Nã</t>
  </si>
  <si>
    <t>Khu tái định cư Đồng Cây Cao</t>
  </si>
  <si>
    <t>Khu tái định cư Xóm 14 (phía Nam)</t>
  </si>
  <si>
    <t>Khu tái định cư Xóm 14 (phía Bắc)</t>
  </si>
  <si>
    <t>Khu tái định cư Lô 2</t>
  </si>
  <si>
    <t>Khu tái định cư Rộc Khải</t>
  </si>
  <si>
    <t>Di dời Đường điện 22kV 
khu tái định cư Gò Cờ Trong</t>
  </si>
  <si>
    <t>Khu dân cư vùng 1 thôn Hải Tân xã Phổ Quang (nay phường Phổ Quang; Hạng mục san nền cắm cọc phân lô đất ở</t>
  </si>
  <si>
    <t xml:space="preserve"> Phổ Quang</t>
  </si>
  <si>
    <t>UBND phường Phổ Quang</t>
  </si>
  <si>
    <t>Bổ sung  dự án trả nợ 
(Ngân sách thị xã)</t>
  </si>
  <si>
    <t>Tổng mức đầu tư điều chỉnh, bổ sung
tại NQ
số 28/NQ-HĐND</t>
  </si>
  <si>
    <t>Chỉnh trang các tuyến đường Trần Hưng Đạo, Ngô Quyền thị xã Đức Phổ</t>
  </si>
  <si>
    <t>Hệ thống điện chiếu sáng các trục đường chính trên địa bàn thị xã</t>
  </si>
  <si>
    <t>Điều chỉnh Quy hoạch chung đô thị Đức Phổ, tỉnh Quảng Ngãi đến năm 2045</t>
  </si>
  <si>
    <t xml:space="preserve">                                                                                                                                                   Đơn vị: Triệu đồng</t>
  </si>
  <si>
    <t xml:space="preserve">BỔ SUNG DANH MỤC CÔNG TRÌNH HOÀN THÀNH GIAI ĐOẠN 2016-2020 </t>
  </si>
  <si>
    <t xml:space="preserve"> Kế hoạch vốn trung hạn
 2021-2025, điều chỉnh, bổ sung tại Nghị quyết 14/NQ-HĐND ngày 18/7/2023</t>
  </si>
  <si>
    <t xml:space="preserve"> Kế hoạch vốn 
giai đoạn 2021-2025 tại Nghị quyết 116/NQ-HĐND
ngày 17/12/2021</t>
  </si>
  <si>
    <t xml:space="preserve">Tuyến đường từ nhà ông Lương đi Khu thương mại huyện Đức Phổ </t>
  </si>
  <si>
    <t>(Kèm theo Nghị quyết số          /NQ -HĐND ngày      tháng     năm 2023 của Ủy ban nhân dân thị xã)</t>
  </si>
  <si>
    <t>Kế hoạch 
bố trí vốn 2021-2025 điều chỉnh, 
bổ sung đã giao tại Nghị quyết 28/NQ-HĐND</t>
  </si>
  <si>
    <t xml:space="preserve">DANH MỤC CHƯA HOÀN THÀNH CHỦ TRƯƠNG ĐẦU TƯ,  ĐƯA RA KHỎI TRUNG HẠN 2021-2025 </t>
  </si>
  <si>
    <t xml:space="preserve">Quy hoạch chi tiết tỷ lệ 1/500 Trung tâm hành chính tập trung mới thị xã Đức Phổ </t>
  </si>
  <si>
    <t>NGÀNH VĂN HÓA</t>
  </si>
  <si>
    <t xml:space="preserve">Sửa chữa Hội trường Trung tâm 
Văn hóa thị xã Đức Phổ </t>
  </si>
  <si>
    <t>Khu dân cư Bàu Lề, phường Nguyễn Nghiêm</t>
  </si>
  <si>
    <t>Kế hoạch 
bố trí vốn 2021-2025 điều chỉnh, bổ sung tại Nghị quyết 14/NQ-HĐND, bổ sung tại Nghị quyết 32/NQ-HĐND, 12/NQ-HĐND</t>
  </si>
  <si>
    <t>Kế hoạch 
bố trí vốn 2021-2025 điều chỉnh</t>
  </si>
  <si>
    <t>Tổng mức đầu tư điều chỉnh</t>
  </si>
  <si>
    <t>Chênh lệch
so với kế hoạch vốn trung hạn điều chỉnh, bổ sung  tại Nghị quyết 14/NQ-HĐND,bổ sung tại Nghị quyết 32/NQ-HĐND, 12/NQ-HĐND</t>
  </si>
  <si>
    <t>Bổ sung trung hạn tại
Nghị quyết 32/NQ-HĐND ngày 20/10/2023</t>
  </si>
  <si>
    <t>Bổ sung trung hạn tại
Nghị quyết 12/NQ-HĐND ngày 23/5/2024</t>
  </si>
  <si>
    <t>Tổng mức đầu tư điều chỉnh, bổ sung
tại Nghị quyết 14/NQ-HĐND,
32/NQ-HĐND, 12/NQ-HĐND</t>
  </si>
  <si>
    <t>( Kèm theo Tờ trình số        /TTr-UBND ngày     tháng    năm 2024 của UBND thị xã Đức Phổ)</t>
  </si>
  <si>
    <t xml:space="preserve">Hồ chứa nước Bàu Đen </t>
  </si>
  <si>
    <t>Tăng 2 tỷ đồng cho phù hợp với quyết định 1011/QĐ-UBND
ngày 25-9-2023 của UBND tỉnh</t>
  </si>
  <si>
    <t>Khu dân cư phía Tây đường Phạm Văn Đồng</t>
  </si>
  <si>
    <r>
      <t xml:space="preserve">PHỤ LỤC 2 TỔNG HỢP
ĐIỀU CHỈNH KẾ HOẠCH ĐẦU TƯ CÔNG TRUNG HẠN 5 NĂM 2021 - 2025  ĐỐI VỚI
CÁC CÔNG TRÌNH KHỞI CÔNG MỚI
</t>
    </r>
    <r>
      <rPr>
        <i/>
        <sz val="14"/>
        <color indexed="8"/>
        <rFont val="Times New Roman"/>
        <family val="1"/>
      </rPr>
      <t>(Kèm theo Tờ trình số                /TTr-UBND ngày         tháng       năm 2024 của UBND thị xã Đức Phổ)</t>
    </r>
  </si>
  <si>
    <r>
      <t>Nhà cấp III, cao 03 tầng, diện tích xây dựng khoảng 350m</t>
    </r>
    <r>
      <rPr>
        <vertAlign val="superscript"/>
        <sz val="11"/>
        <color indexed="8"/>
        <rFont val="Times New Roman"/>
        <family val="1"/>
      </rPr>
      <t>2</t>
    </r>
    <r>
      <rPr>
        <sz val="11"/>
        <color indexed="8"/>
        <rFont val="Times New Roman"/>
        <family val="1"/>
      </rPr>
      <t>, tổng diện tích sàn khoảng 1050m</t>
    </r>
    <r>
      <rPr>
        <vertAlign val="superscript"/>
        <sz val="11"/>
        <color indexed="8"/>
        <rFont val="Times New Roman"/>
        <family val="1"/>
      </rPr>
      <t>2</t>
    </r>
    <r>
      <rPr>
        <sz val="11"/>
        <color indexed="8"/>
        <rFont val="Times New Roman"/>
        <family val="1"/>
      </rPr>
      <t>. Hệ thống điện, cấp thoát nước, chống sét, phòng cháy chữa cháy, sân vườn.</t>
    </r>
  </si>
  <si>
    <r>
      <t>-   Nhà cấp III, cao 03 tầng, diện tích xây dựng khoảng 450m</t>
    </r>
    <r>
      <rPr>
        <vertAlign val="superscript"/>
        <sz val="11"/>
        <color indexed="8"/>
        <rFont val="Times New Roman"/>
        <family val="1"/>
      </rPr>
      <t>2</t>
    </r>
    <r>
      <rPr>
        <sz val="11"/>
        <color indexed="8"/>
        <rFont val="Times New Roman"/>
        <family val="1"/>
      </rPr>
      <t>, tổng diện tích sàn khoảng 1400m</t>
    </r>
    <r>
      <rPr>
        <vertAlign val="superscript"/>
        <sz val="11"/>
        <color indexed="8"/>
        <rFont val="Times New Roman"/>
        <family val="1"/>
      </rPr>
      <t>2</t>
    </r>
    <r>
      <rPr>
        <sz val="11"/>
        <color indexed="8"/>
        <rFont val="Times New Roman"/>
        <family val="1"/>
      </rPr>
      <t>. Hệ thống điện, cấp thoát nước, chống sét,  và phòng cháy chữa cháy.</t>
    </r>
  </si>
  <si>
    <r>
      <t>-   Nhà cấp III, cao 02 tầng, diện tích xây dựng khoảng 425 m</t>
    </r>
    <r>
      <rPr>
        <vertAlign val="superscript"/>
        <sz val="11"/>
        <color indexed="8"/>
        <rFont val="Times New Roman"/>
        <family val="1"/>
      </rPr>
      <t>2</t>
    </r>
    <r>
      <rPr>
        <sz val="11"/>
        <color indexed="8"/>
        <rFont val="Times New Roman"/>
        <family val="1"/>
      </rPr>
      <t>, tổng diện tích sàn khoảng 838 m</t>
    </r>
    <r>
      <rPr>
        <vertAlign val="superscript"/>
        <sz val="11"/>
        <color indexed="8"/>
        <rFont val="Times New Roman"/>
        <family val="1"/>
      </rPr>
      <t>2</t>
    </r>
    <r>
      <rPr>
        <sz val="11"/>
        <color indexed="8"/>
        <rFont val="Times New Roman"/>
        <family val="1"/>
      </rPr>
      <t>. Hệ thống điện, cấp thoát nước, chống sét, và phòng cháy chữa cháy.</t>
    </r>
  </si>
  <si>
    <r>
      <t>-   Nhà cấp III, cao 02 tầng, diện tích xây dựng khoảng 250m</t>
    </r>
    <r>
      <rPr>
        <vertAlign val="superscript"/>
        <sz val="11"/>
        <color indexed="8"/>
        <rFont val="Times New Roman"/>
        <family val="1"/>
      </rPr>
      <t>2</t>
    </r>
    <r>
      <rPr>
        <sz val="11"/>
        <color indexed="8"/>
        <rFont val="Times New Roman"/>
        <family val="1"/>
      </rPr>
      <t>, tổng diện tích sàn khoảng 475m</t>
    </r>
    <r>
      <rPr>
        <vertAlign val="superscript"/>
        <sz val="11"/>
        <color indexed="8"/>
        <rFont val="Times New Roman"/>
        <family val="1"/>
      </rPr>
      <t xml:space="preserve">2. </t>
    </r>
    <r>
      <rPr>
        <sz val="11"/>
        <color indexed="8"/>
        <rFont val="Times New Roman"/>
        <family val="1"/>
      </rPr>
      <t>Hệ thống điện, cấp thoát nước, chống sét,  và phòng cháy chữa cháy.</t>
    </r>
  </si>
  <si>
    <r>
      <t>-   Nhà cấp III, cao 03 tầng, diện tích xây dựng khoảng 426m</t>
    </r>
    <r>
      <rPr>
        <vertAlign val="superscript"/>
        <sz val="11"/>
        <color indexed="8"/>
        <rFont val="Times New Roman"/>
        <family val="1"/>
      </rPr>
      <t>2</t>
    </r>
    <r>
      <rPr>
        <sz val="11"/>
        <color indexed="8"/>
        <rFont val="Times New Roman"/>
        <family val="1"/>
      </rPr>
      <t>, tổng diện tích sàn khoảng 1.210m</t>
    </r>
    <r>
      <rPr>
        <vertAlign val="superscript"/>
        <sz val="11"/>
        <color indexed="8"/>
        <rFont val="Times New Roman"/>
        <family val="1"/>
      </rPr>
      <t>2</t>
    </r>
    <r>
      <rPr>
        <sz val="11"/>
        <color indexed="8"/>
        <rFont val="Times New Roman"/>
        <family val="1"/>
      </rPr>
      <t>. Hệ thống điện, cấp thoát nước, chống sét,  và phòng cháy chữa cháy trong và ngoài nhà.</t>
    </r>
  </si>
  <si>
    <r>
      <t>Phòng (Giáo dục thể chất, Giáo dục nghệ thuật): Nhà cấp III, 02 tầng, diện tích xây dựng khoảng 120m</t>
    </r>
    <r>
      <rPr>
        <vertAlign val="superscript"/>
        <sz val="11"/>
        <color indexed="8"/>
        <rFont val="Times New Roman"/>
        <family val="1"/>
      </rPr>
      <t>2</t>
    </r>
    <r>
      <rPr>
        <sz val="11"/>
        <color indexed="8"/>
        <rFont val="Times New Roman"/>
        <family val="1"/>
      </rPr>
      <t>, tổng diện tích sàn khoảng 280m2. Nhà bếp diện tichsm2, diện tích sàn 280m2</t>
    </r>
  </si>
  <si>
    <r>
      <t>Nhà cấp III, cao 03 tầng, diện tích xây dựng khoảng 400m</t>
    </r>
    <r>
      <rPr>
        <vertAlign val="superscript"/>
        <sz val="11"/>
        <color indexed="8"/>
        <rFont val="Times New Roman"/>
        <family val="1"/>
      </rPr>
      <t>2</t>
    </r>
    <r>
      <rPr>
        <sz val="11"/>
        <color indexed="8"/>
        <rFont val="Times New Roman"/>
        <family val="1"/>
      </rPr>
      <t>, tổng diện tích sàn khoảng 1200m</t>
    </r>
    <r>
      <rPr>
        <vertAlign val="superscript"/>
        <sz val="11"/>
        <color indexed="8"/>
        <rFont val="Times New Roman"/>
        <family val="1"/>
      </rPr>
      <t>2</t>
    </r>
    <r>
      <rPr>
        <sz val="11"/>
        <color indexed="8"/>
        <rFont val="Times New Roman"/>
        <family val="1"/>
      </rPr>
      <t>. Hệ thống điện, cấp thoát nước, chống sét, phòng cháy chữa cháy.</t>
    </r>
  </si>
  <si>
    <r>
      <t xml:space="preserve"> 04 phòng bộ môn: Nhà cấp III, cao 02 tầng, diện tích xây dựng khoảng 250m</t>
    </r>
    <r>
      <rPr>
        <vertAlign val="superscript"/>
        <sz val="11"/>
        <color indexed="8"/>
        <rFont val="Times New Roman"/>
        <family val="1"/>
      </rPr>
      <t>2</t>
    </r>
    <r>
      <rPr>
        <sz val="11"/>
        <color indexed="8"/>
        <rFont val="Times New Roman"/>
        <family val="1"/>
      </rPr>
      <t>, tổng diện tích sàn khoảng 480m</t>
    </r>
    <r>
      <rPr>
        <vertAlign val="superscript"/>
        <sz val="11"/>
        <color indexed="8"/>
        <rFont val="Times New Roman"/>
        <family val="1"/>
      </rPr>
      <t>2</t>
    </r>
    <r>
      <rPr>
        <sz val="11"/>
        <color indexed="8"/>
        <rFont val="Times New Roman"/>
        <family val="1"/>
      </rPr>
      <t xml:space="preserve">. 
Nhà hiệu bộ: Nhà cấp III, 02 tầng, diện tích 280m2, diện tích sàn 550m2
Nhà vệ sinh: diện tích xây dựng 50m2
</t>
    </r>
  </si>
  <si>
    <r>
      <t>-   Nhà cấp III, cao 02 tầng, diện tích xây dựng khoảng 350m</t>
    </r>
    <r>
      <rPr>
        <vertAlign val="superscript"/>
        <sz val="11"/>
        <color indexed="8"/>
        <rFont val="Times New Roman"/>
        <family val="1"/>
      </rPr>
      <t>2</t>
    </r>
    <r>
      <rPr>
        <sz val="11"/>
        <color indexed="8"/>
        <rFont val="Times New Roman"/>
        <family val="1"/>
      </rPr>
      <t>, tổng diện tích sàn khoảng 675m</t>
    </r>
    <r>
      <rPr>
        <vertAlign val="superscript"/>
        <sz val="11"/>
        <color indexed="8"/>
        <rFont val="Times New Roman"/>
        <family val="1"/>
      </rPr>
      <t xml:space="preserve">2. </t>
    </r>
    <r>
      <rPr>
        <sz val="11"/>
        <color indexed="8"/>
        <rFont val="Times New Roman"/>
        <family val="1"/>
      </rPr>
      <t>Hệ thống điện, cấp thoát nước, chống sét,  và phòng cháy chữa cháy.</t>
    </r>
  </si>
  <si>
    <r>
      <t>-   Nhà cấp III, cao 02 tầng, diện tích xây dựng khoảng 350m</t>
    </r>
    <r>
      <rPr>
        <vertAlign val="superscript"/>
        <sz val="11"/>
        <color indexed="8"/>
        <rFont val="Times New Roman"/>
        <family val="1"/>
      </rPr>
      <t>2</t>
    </r>
    <r>
      <rPr>
        <sz val="11"/>
        <color indexed="8"/>
        <rFont val="Times New Roman"/>
        <family val="1"/>
      </rPr>
      <t>, tổng diện tích sàn khoảng 730m</t>
    </r>
    <r>
      <rPr>
        <vertAlign val="superscript"/>
        <sz val="11"/>
        <color indexed="8"/>
        <rFont val="Times New Roman"/>
        <family val="1"/>
      </rPr>
      <t xml:space="preserve">2. </t>
    </r>
    <r>
      <rPr>
        <sz val="11"/>
        <color indexed="8"/>
        <rFont val="Times New Roman"/>
        <family val="1"/>
      </rPr>
      <t>Hệ thống điện, cấp thoát nước, chống sét,  và phòng cháy chữa cháy.</t>
    </r>
  </si>
  <si>
    <r>
      <t>-   Nhà cấp III, cao 02 tầng, diện tích xây dựng khoảng 120m</t>
    </r>
    <r>
      <rPr>
        <vertAlign val="superscript"/>
        <sz val="11"/>
        <color indexed="8"/>
        <rFont val="Times New Roman"/>
        <family val="1"/>
      </rPr>
      <t>2</t>
    </r>
    <r>
      <rPr>
        <sz val="11"/>
        <color indexed="8"/>
        <rFont val="Times New Roman"/>
        <family val="1"/>
      </rPr>
      <t>, tổng diện tích sàn khoảng 280 m</t>
    </r>
    <r>
      <rPr>
        <vertAlign val="superscript"/>
        <sz val="11"/>
        <color indexed="8"/>
        <rFont val="Times New Roman"/>
        <family val="1"/>
      </rPr>
      <t xml:space="preserve">2. </t>
    </r>
    <r>
      <rPr>
        <sz val="11"/>
        <color indexed="8"/>
        <rFont val="Times New Roman"/>
        <family val="1"/>
      </rPr>
      <t xml:space="preserve">Hệ thống điện, cấp thoát nước, </t>
    </r>
  </si>
  <si>
    <r>
      <t xml:space="preserve"> 04 phòng học bộ môn: Nhà cấp III, cao 02 tầng, diện tích xây dựng khoảng 370 m</t>
    </r>
    <r>
      <rPr>
        <vertAlign val="superscript"/>
        <sz val="11"/>
        <color indexed="8"/>
        <rFont val="Times New Roman"/>
        <family val="1"/>
      </rPr>
      <t>2</t>
    </r>
    <r>
      <rPr>
        <sz val="11"/>
        <color indexed="8"/>
        <rFont val="Times New Roman"/>
        <family val="1"/>
      </rPr>
      <t>, tổng diện tích sàn khoảng 750 m</t>
    </r>
    <r>
      <rPr>
        <vertAlign val="superscript"/>
        <sz val="11"/>
        <color indexed="8"/>
        <rFont val="Times New Roman"/>
        <family val="1"/>
      </rPr>
      <t>2</t>
    </r>
    <r>
      <rPr>
        <sz val="11"/>
        <color indexed="8"/>
        <rFont val="Times New Roman"/>
        <family val="1"/>
      </rPr>
      <t>.
Nhà đa năng: diện tích xây dựng
710m2, diện tích sàn 900m2</t>
    </r>
  </si>
  <si>
    <r>
      <t xml:space="preserve"> 04 phòng học bộ môn: Nhà cấp III, cao 02 tầng, diện tích xây dựng khoảng 350 m</t>
    </r>
    <r>
      <rPr>
        <vertAlign val="superscript"/>
        <sz val="11"/>
        <color indexed="8"/>
        <rFont val="Times New Roman"/>
        <family val="1"/>
      </rPr>
      <t>2</t>
    </r>
    <r>
      <rPr>
        <sz val="11"/>
        <color indexed="8"/>
        <rFont val="Times New Roman"/>
        <family val="1"/>
      </rPr>
      <t>, tổng diện tích sàn khoảng 675 m</t>
    </r>
    <r>
      <rPr>
        <vertAlign val="superscript"/>
        <sz val="11"/>
        <color indexed="8"/>
        <rFont val="Times New Roman"/>
        <family val="1"/>
      </rPr>
      <t>2</t>
    </r>
    <r>
      <rPr>
        <sz val="11"/>
        <color indexed="8"/>
        <rFont val="Times New Roman"/>
        <family val="1"/>
      </rPr>
      <t xml:space="preserve">.
</t>
    </r>
  </si>
  <si>
    <r>
      <t xml:space="preserve">PHỤ LỤC 2 A
DANH MỤC CÁC CÔNG TRÌNH ĐIỀU CHỈNH GIẢM KẾ HOẠCH ĐẦU TƯ CÔNG TRUNG HẠN 5 NĂM 2021 - 2025  ĐỐI VỚI
CÁC CÔNG TRÌNH KHỞI CÔNG MỚI
</t>
    </r>
    <r>
      <rPr>
        <i/>
        <sz val="14"/>
        <color indexed="8"/>
        <rFont val="Times New Roman"/>
        <family val="1"/>
      </rPr>
      <t>(Kèm theo Tờ trình số                /TTr-UBND ngày         tháng       năm 2024 của UBND thị xã Đức Phổ)</t>
    </r>
  </si>
  <si>
    <r>
      <t xml:space="preserve">PHỤ LỤC 2 B
DANH MỤC ĐIỀU CHỈNH TĂNG KẾ HOẠCH ĐẦU TƯ CÔNG TRUNG HẠN 5 NĂM 2021 - 2025  ĐỐI VỚI
CÁC CÔNG TRÌNH KHỞI CÔNG MỚI
</t>
    </r>
    <r>
      <rPr>
        <i/>
        <sz val="14"/>
        <color indexed="8"/>
        <rFont val="Times New Roman"/>
        <family val="1"/>
      </rPr>
      <t>(Kèm theo Tờ trình số                /TTr-UBND ngày         tháng       năm 2024 của UBND thị xã Đức Phổ)</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</si>
</sst>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0\ _V_N_D_-;\-* #,##0.00\ _V_N_D_-;_-* &quot;-&quot;??\ _V_N_D_-;_-@_-"/>
    <numFmt numFmtId="175" formatCode="_(* #,##0_);_(* \(#,##0\);_(* &quot;-&quot;??_);_(@_)"/>
    <numFmt numFmtId="176" formatCode="#,##0;\(#,##0\)"/>
    <numFmt numFmtId="177" formatCode="\$#,##0\ ;\(\$#,##0\)"/>
    <numFmt numFmtId="178" formatCode="\t0.00%"/>
    <numFmt numFmtId="179" formatCode="\t#\ ??/??"/>
    <numFmt numFmtId="180" formatCode="m/d"/>
    <numFmt numFmtId="181" formatCode="&quot;ß&quot;#,##0;\-&quot;&quot;\ß&quot;&quot;#,##0"/>
    <numFmt numFmtId="182" formatCode="&quot;VND&quot;#,##0_);[Red]\(&quot;VND&quot;#,##0\)"/>
    <numFmt numFmtId="183" formatCode="#,##0.00\ &quot;F&quot;;[Red]\-#,##0.00\ &quot;F&quot;"/>
    <numFmt numFmtId="184" formatCode="_-* #,##0\ &quot;F&quot;_-;\-* #,##0\ &quot;F&quot;_-;_-* &quot;-&quot;\ &quot;F&quot;_-;_-@_-"/>
    <numFmt numFmtId="185" formatCode="#,##0\ &quot;F&quot;;[Red]\-#,##0\ &quot;F&quot;"/>
    <numFmt numFmtId="186" formatCode="#,##0.00\ &quot;F&quot;;\-#,##0.00\ &quot;F&quot;"/>
    <numFmt numFmtId="187" formatCode="&quot;\&quot;#,##0;[Red]&quot;\&quot;&quot;\&quot;\-#,##0"/>
    <numFmt numFmtId="188" formatCode="&quot;\&quot;#,##0.00;[Red]&quot;\&quot;&quot;\&quot;&quot;\&quot;&quot;\&quot;&quot;\&quot;&quot;\&quot;\-#,##0.00"/>
    <numFmt numFmtId="189" formatCode="&quot;\&quot;#,##0.00;[Red]&quot;\&quot;\-#,##0.00"/>
    <numFmt numFmtId="190" formatCode="&quot;\&quot;#,##0;[Red]&quot;\&quot;\-#,##0"/>
    <numFmt numFmtId="191" formatCode="_-&quot;€&quot;* #,##0_-;\-&quot;€&quot;* #,##0_-;_-&quot;€&quot;* &quot;-&quot;_-;_-@_-"/>
    <numFmt numFmtId="192" formatCode="#,##0\ &quot;€&quot;;[Red]\-#,##0\ &quot;€&quot;"/>
    <numFmt numFmtId="193" formatCode="_-&quot;€&quot;* #,##0.00_-;\-&quot;€&quot;* #,##0.00_-;_-&quot;€&quot;* &quot;-&quot;??_-;_-@_-"/>
    <numFmt numFmtId="194" formatCode="0_);\(0\)"/>
    <numFmt numFmtId="195" formatCode="_(* #,##0.000_);_(* \(#,##0.000\);_(* &quot;-&quot;??_);_(@_)"/>
    <numFmt numFmtId="196" formatCode="0.0"/>
    <numFmt numFmtId="197" formatCode="_(* #,##0.0_);_(* \(#,##0.0\);_(* &quot;-&quot;??_);_(@_)"/>
    <numFmt numFmtId="198" formatCode="_-* #,##0\ _₫_-;\-* #,##0\ _₫_-;_-* &quot;-&quot;??\ _₫_-;_-@_-"/>
    <numFmt numFmtId="199" formatCode="&quot;Yes&quot;;&quot;Yes&quot;;&quot;No&quot;"/>
    <numFmt numFmtId="200" formatCode="&quot;True&quot;;&quot;True&quot;;&quot;False&quot;"/>
    <numFmt numFmtId="201" formatCode="&quot;On&quot;;&quot;On&quot;;&quot;Off&quot;"/>
    <numFmt numFmtId="202" formatCode="[$€-2]\ #,##0.00_);[Red]\([$€-2]\ #,##0.00\)"/>
    <numFmt numFmtId="203" formatCode="#,##0.0"/>
    <numFmt numFmtId="204" formatCode="#,##0.000"/>
  </numFmts>
  <fonts count="159">
    <font>
      <sz val="11"/>
      <color theme="1"/>
      <name val="Arial"/>
      <family val="2"/>
    </font>
    <font>
      <sz val="11"/>
      <color indexed="8"/>
      <name val="Calibri"/>
      <family val="2"/>
    </font>
    <font>
      <sz val="10"/>
      <name val="Arial"/>
      <family val="2"/>
    </font>
    <font>
      <b/>
      <sz val="16"/>
      <name val="Times New Roman"/>
      <family val="1"/>
    </font>
    <font>
      <sz val="14"/>
      <color indexed="8"/>
      <name val="Times New Roman"/>
      <family val="1"/>
    </font>
    <font>
      <i/>
      <sz val="14"/>
      <color indexed="8"/>
      <name val="Times New Roman"/>
      <family val="1"/>
    </font>
    <font>
      <b/>
      <sz val="14"/>
      <color indexed="8"/>
      <name val="Times New Roman"/>
      <family val="1"/>
    </font>
    <font>
      <b/>
      <sz val="18"/>
      <color indexed="8"/>
      <name val="Times New Roman"/>
      <family val="1"/>
    </font>
    <font>
      <vertAlign val="superscript"/>
      <sz val="14"/>
      <color indexed="8"/>
      <name val="Times New Roman"/>
      <family val="1"/>
    </font>
    <font>
      <sz val="13"/>
      <color indexed="8"/>
      <name val="Times New Roman"/>
      <family val="1"/>
    </font>
    <font>
      <sz val="22"/>
      <color indexed="8"/>
      <name val="Times New Roman"/>
      <family val="1"/>
    </font>
    <font>
      <b/>
      <i/>
      <sz val="22"/>
      <color indexed="8"/>
      <name val="Times New Roman"/>
      <family val="1"/>
    </font>
    <font>
      <b/>
      <sz val="22"/>
      <color indexed="8"/>
      <name val="Times New Roman"/>
      <family val="1"/>
    </font>
    <font>
      <i/>
      <sz val="22"/>
      <color indexed="8"/>
      <name val="Times New Roman"/>
      <family val="1"/>
    </font>
    <font>
      <sz val="14"/>
      <name val="Times New Roman"/>
      <family val="1"/>
    </font>
    <font>
      <i/>
      <sz val="14"/>
      <color indexed="10"/>
      <name val="Times New Roman"/>
      <family val="1"/>
    </font>
    <font>
      <b/>
      <sz val="14"/>
      <color indexed="10"/>
      <name val="Times New Roman"/>
      <family val="1"/>
    </font>
    <font>
      <i/>
      <sz val="16"/>
      <color indexed="8"/>
      <name val="Times New Roman"/>
      <family val="1"/>
    </font>
    <font>
      <i/>
      <vertAlign val="superscript"/>
      <sz val="16"/>
      <color indexed="8"/>
      <name val="Times New Roman"/>
      <family val="1"/>
    </font>
    <font>
      <i/>
      <sz val="16"/>
      <color indexed="10"/>
      <name val="Times New Roman"/>
      <family val="1"/>
    </font>
    <font>
      <i/>
      <sz val="18"/>
      <name val="Times New Roman"/>
      <family val="1"/>
    </font>
    <font>
      <b/>
      <i/>
      <sz val="18"/>
      <name val="Times New Roman"/>
      <family val="1"/>
    </font>
    <font>
      <b/>
      <sz val="18"/>
      <name val="Times New Roman"/>
      <family val="1"/>
    </font>
    <font>
      <sz val="18"/>
      <name val="Times New Roman"/>
      <family val="1"/>
    </font>
    <font>
      <sz val="18"/>
      <color indexed="9"/>
      <name val="Times New Roman"/>
      <family val="1"/>
    </font>
    <font>
      <sz val="16"/>
      <name val="Times New Roman"/>
      <family val="1"/>
    </font>
    <font>
      <i/>
      <sz val="14"/>
      <name val="Times New Roman"/>
      <family val="1"/>
    </font>
    <font>
      <b/>
      <sz val="14"/>
      <name val="Times New Roman"/>
      <family val="1"/>
    </font>
    <font>
      <b/>
      <i/>
      <sz val="14"/>
      <name val="Times New Roman"/>
      <family val="1"/>
    </font>
    <font>
      <b/>
      <i/>
      <sz val="16"/>
      <name val="Times New Roman"/>
      <family val="1"/>
    </font>
    <font>
      <sz val="16"/>
      <color indexed="8"/>
      <name val="Times New Roman"/>
      <family val="1"/>
    </font>
    <font>
      <i/>
      <sz val="22"/>
      <name val="Times New Roman"/>
      <family val="1"/>
    </font>
    <font>
      <sz val="22"/>
      <name val="Times New Roman"/>
      <family val="1"/>
    </font>
    <font>
      <b/>
      <vertAlign val="superscript"/>
      <sz val="16"/>
      <name val="Times New Roman"/>
      <family val="1"/>
    </font>
    <font>
      <i/>
      <sz val="16"/>
      <name val="Times New Roman"/>
      <family val="1"/>
    </font>
    <font>
      <sz val="22"/>
      <color indexed="9"/>
      <name val="Times New Roman"/>
      <family val="1"/>
    </font>
    <font>
      <sz val="20"/>
      <name val="Times New Roman"/>
      <family val="1"/>
    </font>
    <font>
      <sz val="20"/>
      <color indexed="9"/>
      <name val="Times New Roman"/>
      <family val="1"/>
    </font>
    <font>
      <sz val="14"/>
      <color indexed="9"/>
      <name val="Times New Roman"/>
      <family val="1"/>
    </font>
    <font>
      <vertAlign val="superscript"/>
      <sz val="14"/>
      <name val="Times New Roman"/>
      <family val="1"/>
    </font>
    <font>
      <vertAlign val="superscript"/>
      <sz val="18"/>
      <name val="Times New Roman"/>
      <family val="1"/>
    </font>
    <font>
      <sz val="14"/>
      <color indexed="8"/>
      <name val="Calibri"/>
      <family val="2"/>
    </font>
    <font>
      <i/>
      <sz val="23"/>
      <name val="Times New Roman"/>
      <family val="1"/>
    </font>
    <font>
      <b/>
      <i/>
      <sz val="23"/>
      <name val="Times New Roman"/>
      <family val="1"/>
    </font>
    <font>
      <b/>
      <i/>
      <sz val="20"/>
      <name val="Times New Roman"/>
      <family val="1"/>
    </font>
    <font>
      <b/>
      <sz val="20"/>
      <name val="Times New Roman"/>
      <family val="1"/>
    </font>
    <font>
      <sz val="23"/>
      <name val="Times New Roman"/>
      <family val="1"/>
    </font>
    <font>
      <i/>
      <sz val="20"/>
      <name val="Times New Roman"/>
      <family val="1"/>
    </font>
    <font>
      <sz val="23"/>
      <color indexed="9"/>
      <name val="Times New Roman"/>
      <family val="1"/>
    </font>
    <font>
      <sz val="12"/>
      <name val=".VnTime"/>
      <family val="2"/>
    </font>
    <font>
      <sz val="11"/>
      <color indexed="8"/>
      <name val="Helvetica Neue"/>
      <family val="0"/>
    </font>
    <font>
      <sz val="18"/>
      <color indexed="8"/>
      <name val="Times New Roman"/>
      <family val="1"/>
    </font>
    <font>
      <i/>
      <sz val="18"/>
      <color indexed="8"/>
      <name val="Times New Roman"/>
      <family val="1"/>
    </font>
    <font>
      <sz val="14"/>
      <name val=".VnTimeH"/>
      <family val="2"/>
    </font>
    <font>
      <sz val="12"/>
      <name val="¹UAAA¼"/>
      <family val="3"/>
    </font>
    <font>
      <sz val="10"/>
      <name val="Times New Roman"/>
      <family val="1"/>
    </font>
    <font>
      <sz val="8"/>
      <name val="Arial"/>
      <family val="2"/>
    </font>
    <font>
      <b/>
      <sz val="12"/>
      <name val="Arial"/>
      <family val="2"/>
    </font>
    <font>
      <b/>
      <sz val="18"/>
      <name val="Arial"/>
      <family val="2"/>
    </font>
    <font>
      <i/>
      <sz val="10"/>
      <name val=".VnTime"/>
      <family val="2"/>
    </font>
    <font>
      <b/>
      <sz val="10"/>
      <name val=".VnArial"/>
      <family val="2"/>
    </font>
    <font>
      <b/>
      <sz val="10"/>
      <name val=".VnTime"/>
      <family val="2"/>
    </font>
    <font>
      <sz val="12"/>
      <name val="Arial"/>
      <family val="2"/>
    </font>
    <font>
      <sz val="7"/>
      <name val="Small Fonts"/>
      <family val="2"/>
    </font>
    <font>
      <sz val="10"/>
      <name val="VNtimes new roman"/>
      <family val="1"/>
    </font>
    <font>
      <sz val="13"/>
      <name val=".VnTime"/>
      <family val="2"/>
    </font>
    <font>
      <b/>
      <sz val="10"/>
      <name val=".VnTimeh"/>
      <family val="2"/>
    </font>
    <font>
      <b/>
      <sz val="11"/>
      <name val=".VnTimeH"/>
      <family val="2"/>
    </font>
    <font>
      <sz val="14"/>
      <name val=".VnArial"/>
      <family val="2"/>
    </font>
    <font>
      <sz val="10"/>
      <name val=" "/>
      <family val="1"/>
    </font>
    <font>
      <sz val="12"/>
      <name val="Times New Roman"/>
      <family val="1"/>
    </font>
    <font>
      <sz val="14"/>
      <name val="뼻뮝"/>
      <family val="3"/>
    </font>
    <font>
      <sz val="12"/>
      <name val="바탕체"/>
      <family val="3"/>
    </font>
    <font>
      <sz val="12"/>
      <name val="뼻뮝"/>
      <family val="1"/>
    </font>
    <font>
      <sz val="10"/>
      <name val="굴림체"/>
      <family val="3"/>
    </font>
    <font>
      <sz val="9"/>
      <name val="Arial"/>
      <family val="2"/>
    </font>
    <font>
      <sz val="12"/>
      <name val="Courier"/>
      <family val="3"/>
    </font>
    <font>
      <b/>
      <sz val="12"/>
      <name val="Times New Roman"/>
      <family val="1"/>
    </font>
    <font>
      <b/>
      <sz val="13"/>
      <color indexed="8"/>
      <name val="Times New Roman"/>
      <family val="1"/>
    </font>
    <font>
      <b/>
      <i/>
      <sz val="14"/>
      <color indexed="8"/>
      <name val="Times New Roman"/>
      <family val="1"/>
    </font>
    <font>
      <b/>
      <vertAlign val="superscript"/>
      <sz val="14"/>
      <color indexed="8"/>
      <name val="Times New Roman"/>
      <family val="1"/>
    </font>
    <font>
      <i/>
      <sz val="13"/>
      <color indexed="8"/>
      <name val="Times New Roman"/>
      <family val="1"/>
    </font>
    <font>
      <b/>
      <sz val="13"/>
      <color indexed="9"/>
      <name val="Times New Roman"/>
      <family val="1"/>
    </font>
    <font>
      <b/>
      <i/>
      <sz val="13"/>
      <color indexed="8"/>
      <name val="Times New Roman"/>
      <family val="1"/>
    </font>
    <font>
      <b/>
      <i/>
      <sz val="13"/>
      <color indexed="9"/>
      <name val="Times New Roman"/>
      <family val="1"/>
    </font>
    <font>
      <i/>
      <sz val="13"/>
      <color indexed="9"/>
      <name val="Times New Roman"/>
      <family val="1"/>
    </font>
    <font>
      <sz val="13"/>
      <color indexed="9"/>
      <name val="Times New Roman"/>
      <family val="1"/>
    </font>
    <font>
      <i/>
      <sz val="12"/>
      <color indexed="8"/>
      <name val="Times New Roman"/>
      <family val="1"/>
    </font>
    <font>
      <b/>
      <i/>
      <sz val="18"/>
      <color indexed="8"/>
      <name val="Times New Roman"/>
      <family val="1"/>
    </font>
    <font>
      <vertAlign val="superscript"/>
      <sz val="12"/>
      <name val="Times New Roman"/>
      <family val="1"/>
    </font>
    <font>
      <b/>
      <sz val="13"/>
      <name val="Times New Roman"/>
      <family val="1"/>
    </font>
    <font>
      <b/>
      <sz val="11"/>
      <color indexed="8"/>
      <name val="Calibri"/>
      <family val="2"/>
    </font>
    <font>
      <b/>
      <vertAlign val="superscript"/>
      <sz val="14"/>
      <name val="Times New Roman"/>
      <family val="1"/>
    </font>
    <font>
      <sz val="8"/>
      <name val="Calibri"/>
      <family val="2"/>
    </font>
    <font>
      <sz val="11"/>
      <color indexed="8"/>
      <name val="Arial"/>
      <family val="2"/>
    </font>
    <font>
      <sz val="11"/>
      <color indexed="8"/>
      <name val="Times New Roman"/>
      <family val="1"/>
    </font>
    <font>
      <vertAlign val="superscript"/>
      <sz val="11"/>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55"/>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5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8"/>
      <name val="Times New Roman"/>
      <family val="1"/>
    </font>
    <font>
      <sz val="12"/>
      <color indexed="8"/>
      <name val="Times New Roman"/>
      <family val="1"/>
    </font>
    <font>
      <b/>
      <sz val="11"/>
      <color indexed="8"/>
      <name val="Times New Roman"/>
      <family val="1"/>
    </font>
    <font>
      <b/>
      <i/>
      <sz val="12"/>
      <color indexed="8"/>
      <name val="Times New Roman"/>
      <family val="1"/>
    </font>
    <font>
      <sz val="10"/>
      <color indexed="8"/>
      <name val="Times New Roman"/>
      <family val="1"/>
    </font>
    <font>
      <i/>
      <sz val="11"/>
      <color indexed="8"/>
      <name val="Times New Roman"/>
      <family val="1"/>
    </font>
    <font>
      <b/>
      <sz val="10"/>
      <color indexed="8"/>
      <name val="Times New Roman"/>
      <family val="1"/>
    </font>
    <font>
      <sz val="12.5"/>
      <color indexed="8"/>
      <name val="Times New Roman"/>
      <family val="1"/>
    </font>
    <font>
      <b/>
      <i/>
      <sz val="11"/>
      <color indexed="8"/>
      <name val="Times New Roman"/>
      <family val="1"/>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55"/>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55"/>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theme="1"/>
      <name val="Times New Roman"/>
      <family val="1"/>
    </font>
    <font>
      <sz val="12"/>
      <color theme="1"/>
      <name val="Times New Roman"/>
      <family val="1"/>
    </font>
    <font>
      <sz val="11"/>
      <color theme="1"/>
      <name val="Times New Roman"/>
      <family val="1"/>
    </font>
    <font>
      <sz val="14"/>
      <color theme="1"/>
      <name val="Times New Roman"/>
      <family val="1"/>
    </font>
    <font>
      <i/>
      <sz val="14"/>
      <color theme="1"/>
      <name val="Times New Roman"/>
      <family val="1"/>
    </font>
    <font>
      <sz val="18"/>
      <color theme="1"/>
      <name val="Times New Roman"/>
      <family val="1"/>
    </font>
    <font>
      <b/>
      <sz val="11"/>
      <color theme="1"/>
      <name val="Times New Roman"/>
      <family val="1"/>
    </font>
    <font>
      <b/>
      <i/>
      <sz val="12"/>
      <color theme="1"/>
      <name val="Times New Roman"/>
      <family val="1"/>
    </font>
    <font>
      <sz val="10"/>
      <color theme="1"/>
      <name val="Times New Roman"/>
      <family val="1"/>
    </font>
    <font>
      <i/>
      <sz val="12"/>
      <color theme="1"/>
      <name val="Times New Roman"/>
      <family val="1"/>
    </font>
    <font>
      <i/>
      <sz val="11"/>
      <color theme="1"/>
      <name val="Times New Roman"/>
      <family val="1"/>
    </font>
    <font>
      <b/>
      <i/>
      <sz val="14"/>
      <color theme="1"/>
      <name val="Times New Roman"/>
      <family val="1"/>
    </font>
    <font>
      <b/>
      <sz val="10"/>
      <color theme="1"/>
      <name val="Times New Roman"/>
      <family val="1"/>
    </font>
    <font>
      <sz val="13"/>
      <color theme="1"/>
      <name val="Times New Roman"/>
      <family val="1"/>
    </font>
    <font>
      <b/>
      <sz val="14"/>
      <color theme="1"/>
      <name val="Times New Roman"/>
      <family val="1"/>
    </font>
    <font>
      <sz val="12.5"/>
      <color theme="1"/>
      <name val="Times New Roman"/>
      <family val="1"/>
    </font>
    <font>
      <b/>
      <i/>
      <sz val="11"/>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FFFF00"/>
        <bgColor indexed="64"/>
      </patternFill>
    </fill>
  </fills>
  <borders count="2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right style="thin"/>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hair"/>
      <bottom style="hair"/>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right style="thin"/>
      <top style="thin"/>
      <bottom style="thin"/>
    </border>
    <border>
      <left style="thin"/>
      <right style="medium"/>
      <top style="thin"/>
      <bottom style="thin"/>
    </border>
    <border>
      <left style="thin"/>
      <right style="thin"/>
      <top style="hair"/>
      <bottom>
        <color indexed="63"/>
      </bottom>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51">
    <xf numFmtId="0" fontId="0"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175" fontId="53" fillId="0" borderId="1" applyNumberFormat="0" applyFont="0" applyBorder="0" applyAlignment="0">
      <protection/>
    </xf>
    <xf numFmtId="0" fontId="124" fillId="14" borderId="0" applyNumberFormat="0" applyBorder="0" applyAlignment="0" applyProtection="0"/>
    <xf numFmtId="0" fontId="124" fillId="15" borderId="0" applyNumberFormat="0" applyBorder="0" applyAlignment="0" applyProtection="0"/>
    <xf numFmtId="0" fontId="124" fillId="10"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125" fillId="25" borderId="0" applyNumberFormat="0" applyBorder="0" applyAlignment="0" applyProtection="0"/>
    <xf numFmtId="0" fontId="54" fillId="0" borderId="0">
      <alignment/>
      <protection/>
    </xf>
    <xf numFmtId="0" fontId="54" fillId="0" borderId="0">
      <alignment/>
      <protection/>
    </xf>
    <xf numFmtId="0" fontId="126" fillId="26" borderId="2" applyNumberFormat="0" applyAlignment="0" applyProtection="0"/>
    <xf numFmtId="0" fontId="127" fillId="27"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176" fontId="55" fillId="0" borderId="0">
      <alignment/>
      <protection/>
    </xf>
    <xf numFmtId="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7" fontId="2" fillId="0" borderId="0" applyFont="0" applyFill="0" applyBorder="0" applyAlignment="0" applyProtection="0"/>
    <xf numFmtId="178" fontId="2" fillId="0" borderId="0">
      <alignment/>
      <protection/>
    </xf>
    <xf numFmtId="0" fontId="2" fillId="0" borderId="0" applyFont="0" applyFill="0" applyBorder="0" applyAlignment="0" applyProtection="0"/>
    <xf numFmtId="179" fontId="2" fillId="0" borderId="0">
      <alignment/>
      <protection/>
    </xf>
    <xf numFmtId="0" fontId="128" fillId="0" borderId="0" applyNumberFormat="0" applyFill="0" applyBorder="0" applyAlignment="0" applyProtection="0"/>
    <xf numFmtId="2" fontId="2" fillId="0" borderId="0" applyFont="0" applyFill="0" applyBorder="0" applyAlignment="0" applyProtection="0"/>
    <xf numFmtId="0" fontId="129" fillId="0" borderId="0" applyNumberFormat="0" applyFill="0" applyBorder="0" applyAlignment="0" applyProtection="0"/>
    <xf numFmtId="0" fontId="130" fillId="28" borderId="0" applyNumberFormat="0" applyBorder="0" applyAlignment="0" applyProtection="0"/>
    <xf numFmtId="38" fontId="56" fillId="29" borderId="0" applyNumberFormat="0" applyBorder="0" applyAlignment="0" applyProtection="0"/>
    <xf numFmtId="0" fontId="57" fillId="0" borderId="4" applyNumberFormat="0" applyAlignment="0" applyProtection="0"/>
    <xf numFmtId="0" fontId="57" fillId="0" borderId="5">
      <alignment horizontal="left" vertical="center"/>
      <protection/>
    </xf>
    <xf numFmtId="0" fontId="131" fillId="0" borderId="6" applyNumberFormat="0" applyFill="0" applyAlignment="0" applyProtection="0"/>
    <xf numFmtId="0" fontId="132" fillId="0" borderId="7" applyNumberFormat="0" applyFill="0" applyAlignment="0" applyProtection="0"/>
    <xf numFmtId="0" fontId="133" fillId="0" borderId="8" applyNumberFormat="0" applyFill="0" applyAlignment="0" applyProtection="0"/>
    <xf numFmtId="0" fontId="133" fillId="0" borderId="0" applyNumberFormat="0" applyFill="0" applyBorder="0" applyAlignment="0" applyProtection="0"/>
    <xf numFmtId="0" fontId="58" fillId="0" borderId="0" applyProtection="0">
      <alignment/>
    </xf>
    <xf numFmtId="0" fontId="57" fillId="0" borderId="0" applyProtection="0">
      <alignment/>
    </xf>
    <xf numFmtId="0" fontId="134" fillId="0" borderId="0" applyNumberFormat="0" applyFill="0" applyBorder="0" applyAlignment="0" applyProtection="0"/>
    <xf numFmtId="0" fontId="135" fillId="30" borderId="2" applyNumberFormat="0" applyAlignment="0" applyProtection="0"/>
    <xf numFmtId="10" fontId="56" fillId="31" borderId="9" applyNumberFormat="0" applyBorder="0" applyAlignment="0" applyProtection="0"/>
    <xf numFmtId="0" fontId="136" fillId="0" borderId="10" applyNumberFormat="0" applyFill="0" applyAlignment="0" applyProtection="0"/>
    <xf numFmtId="3" fontId="59" fillId="0" borderId="11" applyNumberFormat="0" applyAlignment="0">
      <protection/>
    </xf>
    <xf numFmtId="3" fontId="60" fillId="0" borderId="11" applyNumberFormat="0" applyAlignment="0">
      <protection/>
    </xf>
    <xf numFmtId="3" fontId="61" fillId="0" borderId="11" applyNumberFormat="0" applyAlignment="0">
      <protection/>
    </xf>
    <xf numFmtId="180" fontId="2" fillId="0" borderId="0" applyFont="0" applyFill="0" applyBorder="0" applyAlignment="0" applyProtection="0"/>
    <xf numFmtId="181" fontId="2" fillId="0" borderId="0" applyFont="0" applyFill="0" applyBorder="0" applyAlignment="0" applyProtection="0"/>
    <xf numFmtId="0" fontId="62" fillId="0" borderId="0" applyNumberFormat="0" applyFont="0" applyFill="0" applyAlignment="0">
      <protection/>
    </xf>
    <xf numFmtId="0" fontId="137" fillId="32" borderId="0" applyNumberFormat="0" applyBorder="0" applyAlignment="0" applyProtection="0"/>
    <xf numFmtId="0" fontId="55" fillId="0" borderId="0">
      <alignment/>
      <protection/>
    </xf>
    <xf numFmtId="37" fontId="63" fillId="0" borderId="0">
      <alignment/>
      <protection/>
    </xf>
    <xf numFmtId="182" fontId="6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pplyNumberFormat="0" applyFill="0" applyBorder="0" applyProtection="0">
      <alignment vertical="top"/>
    </xf>
    <xf numFmtId="0" fontId="49"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3" borderId="12" applyNumberFormat="0" applyFont="0" applyAlignment="0" applyProtection="0"/>
    <xf numFmtId="0" fontId="138" fillId="26" borderId="13" applyNumberFormat="0" applyAlignment="0" applyProtection="0"/>
    <xf numFmtId="9" fontId="1"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183" fontId="65" fillId="0" borderId="14">
      <alignment horizontal="right" vertical="center"/>
      <protection/>
    </xf>
    <xf numFmtId="184" fontId="65" fillId="0" borderId="14">
      <alignment horizontal="center"/>
      <protection/>
    </xf>
    <xf numFmtId="0" fontId="139" fillId="0" borderId="0" applyNumberFormat="0" applyFill="0" applyBorder="0" applyAlignment="0" applyProtection="0"/>
    <xf numFmtId="3" fontId="66" fillId="0" borderId="11" applyNumberFormat="0" applyAlignment="0">
      <protection/>
    </xf>
    <xf numFmtId="3" fontId="67" fillId="0" borderId="15" applyNumberFormat="0" applyAlignment="0">
      <protection/>
    </xf>
    <xf numFmtId="0" fontId="140" fillId="0" borderId="16" applyNumberFormat="0" applyFill="0" applyAlignment="0" applyProtection="0"/>
    <xf numFmtId="185" fontId="65" fillId="0" borderId="0">
      <alignment/>
      <protection/>
    </xf>
    <xf numFmtId="186" fontId="65" fillId="0" borderId="9">
      <alignment/>
      <protection/>
    </xf>
    <xf numFmtId="0" fontId="141" fillId="0" borderId="0" applyNumberFormat="0" applyFill="0" applyBorder="0" applyAlignment="0" applyProtection="0"/>
    <xf numFmtId="0" fontId="68" fillId="0" borderId="0" applyNumberForma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70" fillId="0" borderId="0">
      <alignment vertical="center"/>
      <protection/>
    </xf>
    <xf numFmtId="40" fontId="71" fillId="0" borderId="0" applyFont="0" applyFill="0" applyBorder="0" applyAlignment="0" applyProtection="0"/>
    <xf numFmtId="38"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9" fontId="72" fillId="0" borderId="0" applyFont="0" applyFill="0" applyBorder="0" applyAlignment="0" applyProtection="0"/>
    <xf numFmtId="0" fontId="73" fillId="0" borderId="0">
      <alignment/>
      <protection/>
    </xf>
    <xf numFmtId="187" fontId="2" fillId="0" borderId="0" applyFont="0" applyFill="0" applyBorder="0" applyAlignment="0" applyProtection="0"/>
    <xf numFmtId="188" fontId="2" fillId="0" borderId="0" applyFont="0" applyFill="0" applyBorder="0" applyAlignment="0" applyProtection="0"/>
    <xf numFmtId="189" fontId="72" fillId="0" borderId="0" applyFont="0" applyFill="0" applyBorder="0" applyAlignment="0" applyProtection="0"/>
    <xf numFmtId="190" fontId="72" fillId="0" borderId="0" applyFont="0" applyFill="0" applyBorder="0" applyAlignment="0" applyProtection="0"/>
    <xf numFmtId="0" fontId="74" fillId="0" borderId="0">
      <alignment/>
      <protection/>
    </xf>
    <xf numFmtId="0" fontId="62" fillId="0" borderId="0">
      <alignment/>
      <protection/>
    </xf>
    <xf numFmtId="169" fontId="75" fillId="0" borderId="0" applyFont="0" applyFill="0" applyBorder="0" applyAlignment="0" applyProtection="0"/>
    <xf numFmtId="171" fontId="75" fillId="0" borderId="0" applyFont="0" applyFill="0" applyBorder="0" applyAlignment="0" applyProtection="0"/>
    <xf numFmtId="191" fontId="75" fillId="0" borderId="0" applyFont="0" applyFill="0" applyBorder="0" applyAlignment="0" applyProtection="0"/>
    <xf numFmtId="192" fontId="76" fillId="0" borderId="0" applyFont="0" applyFill="0" applyBorder="0" applyAlignment="0" applyProtection="0"/>
    <xf numFmtId="193" fontId="75" fillId="0" borderId="0" applyFont="0" applyFill="0" applyBorder="0" applyAlignment="0" applyProtection="0"/>
  </cellStyleXfs>
  <cellXfs count="530">
    <xf numFmtId="0" fontId="0" fillId="0" borderId="0" xfId="0" applyAlignment="1">
      <alignment/>
    </xf>
    <xf numFmtId="0" fontId="4" fillId="0" borderId="0" xfId="0" applyFont="1" applyAlignment="1">
      <alignment vertical="center" readingOrder="1"/>
    </xf>
    <xf numFmtId="0" fontId="4" fillId="0" borderId="0" xfId="0" applyFont="1" applyAlignment="1">
      <alignment vertical="center" wrapText="1" readingOrder="1"/>
    </xf>
    <xf numFmtId="0" fontId="5" fillId="0" borderId="0" xfId="0" applyFont="1" applyAlignment="1">
      <alignment vertical="center" readingOrder="1"/>
    </xf>
    <xf numFmtId="0" fontId="5" fillId="0" borderId="0" xfId="0" applyFont="1" applyAlignment="1">
      <alignment vertical="center" wrapText="1" readingOrder="1"/>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wrapText="1"/>
    </xf>
    <xf numFmtId="0" fontId="9" fillId="0" borderId="0" xfId="0" applyFont="1" applyAlignment="1">
      <alignment horizontal="center" vertical="center" wrapText="1"/>
    </xf>
    <xf numFmtId="0" fontId="6"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49" fontId="6" fillId="0" borderId="9" xfId="0" applyNumberFormat="1"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10" fillId="0" borderId="0" xfId="0" applyFont="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right" vertical="center" wrapText="1"/>
    </xf>
    <xf numFmtId="0" fontId="12" fillId="0" borderId="0" xfId="0" applyFont="1" applyAlignment="1">
      <alignment vertical="center" wrapText="1"/>
    </xf>
    <xf numFmtId="0" fontId="9" fillId="0" borderId="9" xfId="0" applyFont="1" applyBorder="1" applyAlignment="1">
      <alignment horizontal="center" vertical="center" wrapText="1"/>
    </xf>
    <xf numFmtId="0" fontId="14" fillId="0" borderId="9" xfId="0" applyFont="1" applyBorder="1" applyAlignment="1" quotePrefix="1">
      <alignment horizontal="center" vertical="center" wrapText="1"/>
    </xf>
    <xf numFmtId="49" fontId="4" fillId="0" borderId="9" xfId="0" applyNumberFormat="1" applyFont="1" applyFill="1" applyBorder="1" applyAlignment="1">
      <alignment horizontal="left" vertical="center" wrapText="1"/>
    </xf>
    <xf numFmtId="49" fontId="15" fillId="0" borderId="9" xfId="0" applyNumberFormat="1" applyFont="1" applyBorder="1" applyAlignment="1">
      <alignment vertical="center" wrapText="1"/>
    </xf>
    <xf numFmtId="0" fontId="15" fillId="0" borderId="9" xfId="0" applyFont="1" applyBorder="1" applyAlignment="1">
      <alignment vertical="center" wrapText="1"/>
    </xf>
    <xf numFmtId="0" fontId="15" fillId="0" borderId="0" xfId="0" applyFont="1" applyAlignment="1">
      <alignment vertical="center" wrapText="1"/>
    </xf>
    <xf numFmtId="49" fontId="16" fillId="0" borderId="9" xfId="0" applyNumberFormat="1" applyFont="1" applyBorder="1" applyAlignment="1">
      <alignment vertical="center" wrapText="1"/>
    </xf>
    <xf numFmtId="0" fontId="16" fillId="0" borderId="9" xfId="0" applyFont="1" applyBorder="1" applyAlignment="1">
      <alignment vertical="center" wrapText="1"/>
    </xf>
    <xf numFmtId="0" fontId="16" fillId="0" borderId="0" xfId="0" applyFont="1" applyAlignment="1">
      <alignment vertical="center" wrapText="1"/>
    </xf>
    <xf numFmtId="0" fontId="17" fillId="0" borderId="0" xfId="0" applyFont="1" applyBorder="1" applyAlignment="1">
      <alignment horizontal="center" vertical="center" wrapText="1"/>
    </xf>
    <xf numFmtId="0" fontId="17" fillId="0" borderId="0" xfId="0" applyFont="1" applyAlignment="1">
      <alignment vertical="center" wrapText="1"/>
    </xf>
    <xf numFmtId="1" fontId="20" fillId="0" borderId="0" xfId="115" applyNumberFormat="1" applyFont="1" applyFill="1" applyAlignment="1">
      <alignment vertical="center" wrapText="1"/>
      <protection/>
    </xf>
    <xf numFmtId="1" fontId="22" fillId="0" borderId="0" xfId="115" applyNumberFormat="1" applyFont="1" applyFill="1" applyAlignment="1">
      <alignment vertical="center" wrapText="1"/>
      <protection/>
    </xf>
    <xf numFmtId="3" fontId="14" fillId="0" borderId="0" xfId="115" applyNumberFormat="1" applyFont="1" applyBorder="1" applyAlignment="1">
      <alignment horizontal="center" vertical="center" wrapText="1"/>
      <protection/>
    </xf>
    <xf numFmtId="3" fontId="14" fillId="0" borderId="9" xfId="115" applyNumberFormat="1" applyFont="1" applyFill="1" applyBorder="1" applyAlignment="1" quotePrefix="1">
      <alignment horizontal="center" vertical="center" wrapText="1"/>
      <protection/>
    </xf>
    <xf numFmtId="3" fontId="14" fillId="0" borderId="0" xfId="115" applyNumberFormat="1" applyFont="1" applyFill="1" applyBorder="1" applyAlignment="1">
      <alignment vertical="center" wrapText="1"/>
      <protection/>
    </xf>
    <xf numFmtId="3" fontId="27" fillId="0" borderId="9" xfId="115" applyNumberFormat="1" applyFont="1" applyFill="1" applyBorder="1" applyAlignment="1">
      <alignment horizontal="center" vertical="center" wrapText="1"/>
      <protection/>
    </xf>
    <xf numFmtId="49" fontId="27" fillId="0" borderId="9" xfId="115" applyNumberFormat="1" applyFont="1" applyFill="1" applyBorder="1" applyAlignment="1">
      <alignment horizontal="center" vertical="center"/>
      <protection/>
    </xf>
    <xf numFmtId="1" fontId="27" fillId="0" borderId="9" xfId="115" applyNumberFormat="1" applyFont="1" applyFill="1" applyBorder="1" applyAlignment="1">
      <alignment horizontal="left" vertical="center" wrapText="1"/>
      <protection/>
    </xf>
    <xf numFmtId="1" fontId="27" fillId="0" borderId="9" xfId="115" applyNumberFormat="1" applyFont="1" applyFill="1" applyBorder="1" applyAlignment="1">
      <alignment horizontal="center" vertical="center" wrapText="1"/>
      <protection/>
    </xf>
    <xf numFmtId="1" fontId="27" fillId="0" borderId="9" xfId="115" applyNumberFormat="1" applyFont="1" applyFill="1" applyBorder="1" applyAlignment="1">
      <alignment horizontal="right" vertical="center"/>
      <protection/>
    </xf>
    <xf numFmtId="1" fontId="27" fillId="0" borderId="0" xfId="115" applyNumberFormat="1" applyFont="1" applyFill="1" applyAlignment="1">
      <alignment vertical="center"/>
      <protection/>
    </xf>
    <xf numFmtId="1" fontId="27" fillId="0" borderId="9" xfId="115" applyNumberFormat="1" applyFont="1" applyFill="1" applyBorder="1" applyAlignment="1">
      <alignment vertical="center" wrapText="1"/>
      <protection/>
    </xf>
    <xf numFmtId="1" fontId="14" fillId="0" borderId="9" xfId="115" applyNumberFormat="1" applyFont="1" applyFill="1" applyBorder="1" applyAlignment="1">
      <alignment horizontal="center" vertical="center" wrapText="1"/>
      <protection/>
    </xf>
    <xf numFmtId="1" fontId="14" fillId="0" borderId="9" xfId="115" applyNumberFormat="1" applyFont="1" applyFill="1" applyBorder="1" applyAlignment="1">
      <alignment horizontal="right" vertical="center"/>
      <protection/>
    </xf>
    <xf numFmtId="1" fontId="14" fillId="0" borderId="0" xfId="115" applyNumberFormat="1" applyFont="1" applyFill="1" applyAlignment="1">
      <alignment vertical="center"/>
      <protection/>
    </xf>
    <xf numFmtId="49" fontId="28" fillId="0" borderId="9" xfId="115" applyNumberFormat="1" applyFont="1" applyFill="1" applyBorder="1" applyAlignment="1">
      <alignment horizontal="center" vertical="center"/>
      <protection/>
    </xf>
    <xf numFmtId="1" fontId="28" fillId="0" borderId="9" xfId="115" applyNumberFormat="1" applyFont="1" applyFill="1" applyBorder="1" applyAlignment="1">
      <alignment vertical="center" wrapText="1"/>
      <protection/>
    </xf>
    <xf numFmtId="1" fontId="28" fillId="0" borderId="9" xfId="115" applyNumberFormat="1" applyFont="1" applyFill="1" applyBorder="1" applyAlignment="1">
      <alignment horizontal="center" vertical="center" wrapText="1"/>
      <protection/>
    </xf>
    <xf numFmtId="1" fontId="28" fillId="0" borderId="9" xfId="115" applyNumberFormat="1" applyFont="1" applyFill="1" applyBorder="1" applyAlignment="1">
      <alignment horizontal="right" vertical="center"/>
      <protection/>
    </xf>
    <xf numFmtId="1" fontId="28" fillId="0" borderId="0" xfId="115" applyNumberFormat="1" applyFont="1" applyFill="1" applyAlignment="1">
      <alignment vertical="center"/>
      <protection/>
    </xf>
    <xf numFmtId="49" fontId="14" fillId="0" borderId="9" xfId="115" applyNumberFormat="1" applyFont="1" applyFill="1" applyBorder="1" applyAlignment="1">
      <alignment horizontal="center" vertical="center"/>
      <protection/>
    </xf>
    <xf numFmtId="1" fontId="14" fillId="0" borderId="9" xfId="115" applyNumberFormat="1" applyFont="1" applyFill="1" applyBorder="1" applyAlignment="1">
      <alignment vertical="center" wrapText="1"/>
      <protection/>
    </xf>
    <xf numFmtId="1" fontId="26" fillId="0" borderId="9" xfId="115" applyNumberFormat="1" applyFont="1" applyFill="1" applyBorder="1" applyAlignment="1">
      <alignment horizontal="center" vertical="center" wrapText="1"/>
      <protection/>
    </xf>
    <xf numFmtId="1" fontId="26" fillId="0" borderId="9" xfId="115" applyNumberFormat="1" applyFont="1" applyFill="1" applyBorder="1" applyAlignment="1">
      <alignment horizontal="right" vertical="center"/>
      <protection/>
    </xf>
    <xf numFmtId="1" fontId="26" fillId="0" borderId="0" xfId="115" applyNumberFormat="1" applyFont="1" applyFill="1" applyAlignment="1">
      <alignment vertical="center"/>
      <protection/>
    </xf>
    <xf numFmtId="1" fontId="28" fillId="0" borderId="9" xfId="115" applyNumberFormat="1" applyFont="1" applyFill="1" applyBorder="1" applyAlignment="1" quotePrefix="1">
      <alignment vertical="center" wrapText="1"/>
      <protection/>
    </xf>
    <xf numFmtId="49" fontId="26" fillId="0" borderId="9" xfId="115" applyNumberFormat="1" applyFont="1" applyFill="1" applyBorder="1" applyAlignment="1">
      <alignment horizontal="center" vertical="center"/>
      <protection/>
    </xf>
    <xf numFmtId="1" fontId="26" fillId="0" borderId="9" xfId="115" applyNumberFormat="1" applyFont="1" applyFill="1" applyBorder="1" applyAlignment="1" quotePrefix="1">
      <alignment vertical="center" wrapText="1"/>
      <protection/>
    </xf>
    <xf numFmtId="1" fontId="14" fillId="0" borderId="9" xfId="115" applyNumberFormat="1" applyFont="1" applyFill="1" applyBorder="1" applyAlignment="1">
      <alignment horizontal="center" vertical="center"/>
      <protection/>
    </xf>
    <xf numFmtId="1" fontId="14" fillId="0" borderId="0" xfId="115" applyNumberFormat="1" applyFont="1" applyFill="1" applyAlignment="1">
      <alignment horizontal="center" vertical="center"/>
      <protection/>
    </xf>
    <xf numFmtId="1" fontId="14" fillId="0" borderId="0" xfId="115" applyNumberFormat="1" applyFont="1" applyFill="1" applyAlignment="1">
      <alignment vertical="center" wrapText="1"/>
      <protection/>
    </xf>
    <xf numFmtId="1" fontId="14" fillId="0" borderId="0" xfId="115" applyNumberFormat="1" applyFont="1" applyFill="1" applyAlignment="1">
      <alignment horizontal="center" vertical="center" wrapText="1"/>
      <protection/>
    </xf>
    <xf numFmtId="1" fontId="14" fillId="0" borderId="0" xfId="115" applyNumberFormat="1" applyFont="1" applyFill="1" applyAlignment="1">
      <alignment horizontal="right" vertical="center"/>
      <protection/>
    </xf>
    <xf numFmtId="1" fontId="25" fillId="0" borderId="0" xfId="115" applyNumberFormat="1" applyFont="1" applyFill="1" applyAlignment="1">
      <alignment vertical="center"/>
      <protection/>
    </xf>
    <xf numFmtId="1" fontId="29" fillId="0" borderId="0" xfId="115" applyNumberFormat="1" applyFont="1" applyFill="1" applyAlignment="1">
      <alignment vertical="center"/>
      <protection/>
    </xf>
    <xf numFmtId="1" fontId="29" fillId="0" borderId="0" xfId="115" applyNumberFormat="1" applyFont="1" applyFill="1" applyAlignment="1">
      <alignment horizontal="right" vertical="center"/>
      <protection/>
    </xf>
    <xf numFmtId="1" fontId="31" fillId="0" borderId="0" xfId="115" applyNumberFormat="1" applyFont="1" applyFill="1" applyAlignment="1">
      <alignment/>
      <protection/>
    </xf>
    <xf numFmtId="1" fontId="32" fillId="0" borderId="0" xfId="115" applyNumberFormat="1" applyFont="1" applyFill="1" applyAlignment="1">
      <alignment vertical="center"/>
      <protection/>
    </xf>
    <xf numFmtId="1" fontId="35" fillId="0" borderId="0" xfId="115" applyNumberFormat="1" applyFont="1" applyFill="1" applyAlignment="1">
      <alignment vertical="center"/>
      <protection/>
    </xf>
    <xf numFmtId="1" fontId="36" fillId="0" borderId="0" xfId="115" applyNumberFormat="1" applyFont="1" applyFill="1" applyAlignment="1">
      <alignment vertical="center"/>
      <protection/>
    </xf>
    <xf numFmtId="1" fontId="37" fillId="0" borderId="0" xfId="115" applyNumberFormat="1" applyFont="1" applyFill="1" applyAlignment="1">
      <alignment vertical="center"/>
      <protection/>
    </xf>
    <xf numFmtId="1" fontId="38" fillId="0" borderId="0" xfId="115" applyNumberFormat="1" applyFont="1" applyFill="1" applyAlignment="1">
      <alignment horizontal="center" vertical="center"/>
      <protection/>
    </xf>
    <xf numFmtId="1" fontId="14" fillId="0" borderId="0" xfId="115" applyNumberFormat="1" applyFont="1" applyFill="1" applyBorder="1" applyAlignment="1">
      <alignment horizontal="center" vertical="center" wrapText="1"/>
      <protection/>
    </xf>
    <xf numFmtId="3" fontId="14" fillId="0" borderId="9" xfId="115" applyNumberFormat="1" applyFont="1" applyFill="1" applyBorder="1" applyAlignment="1">
      <alignment horizontal="center" vertical="center" wrapText="1"/>
      <protection/>
    </xf>
    <xf numFmtId="3" fontId="14" fillId="0" borderId="0" xfId="115" applyNumberFormat="1" applyFont="1" applyFill="1" applyBorder="1" applyAlignment="1">
      <alignment horizontal="center" vertical="center" wrapText="1"/>
      <protection/>
    </xf>
    <xf numFmtId="1" fontId="27" fillId="0" borderId="9" xfId="115" applyNumberFormat="1" applyFont="1" applyFill="1" applyBorder="1" applyAlignment="1">
      <alignment horizontal="center" vertical="center"/>
      <protection/>
    </xf>
    <xf numFmtId="1" fontId="14" fillId="0" borderId="9" xfId="115" applyNumberFormat="1" applyFont="1" applyFill="1" applyBorder="1" applyAlignment="1">
      <alignment vertical="center"/>
      <protection/>
    </xf>
    <xf numFmtId="1" fontId="28" fillId="0" borderId="9" xfId="115" applyNumberFormat="1" applyFont="1" applyFill="1" applyBorder="1" applyAlignment="1">
      <alignment vertical="center"/>
      <protection/>
    </xf>
    <xf numFmtId="1" fontId="14" fillId="0" borderId="9" xfId="115" applyNumberFormat="1" applyFont="1" applyFill="1" applyBorder="1" applyAlignment="1" quotePrefix="1">
      <alignment vertical="center" wrapText="1"/>
      <protection/>
    </xf>
    <xf numFmtId="1" fontId="27" fillId="0" borderId="9" xfId="115" applyNumberFormat="1" applyFont="1" applyFill="1" applyBorder="1" applyAlignment="1">
      <alignment vertical="center"/>
      <protection/>
    </xf>
    <xf numFmtId="1" fontId="26" fillId="0" borderId="9" xfId="115" applyNumberFormat="1" applyFont="1" applyFill="1" applyBorder="1" applyAlignment="1">
      <alignment vertical="center"/>
      <protection/>
    </xf>
    <xf numFmtId="49" fontId="34" fillId="0" borderId="0" xfId="115" applyNumberFormat="1" applyFont="1" applyFill="1" applyBorder="1" applyAlignment="1">
      <alignment horizontal="center" vertical="center"/>
      <protection/>
    </xf>
    <xf numFmtId="1" fontId="34" fillId="0" borderId="0" xfId="115" applyNumberFormat="1" applyFont="1" applyFill="1" applyBorder="1" applyAlignment="1">
      <alignment horizontal="center" vertical="center"/>
      <protection/>
    </xf>
    <xf numFmtId="1" fontId="34" fillId="0" borderId="0" xfId="115" applyNumberFormat="1" applyFont="1" applyFill="1" applyAlignment="1">
      <alignment vertical="center"/>
      <protection/>
    </xf>
    <xf numFmtId="1" fontId="14" fillId="0" borderId="0" xfId="115" applyNumberFormat="1" applyFont="1" applyFill="1" applyBorder="1" applyAlignment="1">
      <alignment horizontal="center" vertical="center"/>
      <protection/>
    </xf>
    <xf numFmtId="1" fontId="14" fillId="0" borderId="0" xfId="115" applyNumberFormat="1" applyFont="1" applyFill="1" applyBorder="1" applyAlignment="1">
      <alignment vertical="center" wrapText="1"/>
      <protection/>
    </xf>
    <xf numFmtId="1" fontId="14" fillId="0" borderId="0" xfId="115" applyNumberFormat="1" applyFont="1" applyFill="1" applyBorder="1" applyAlignment="1">
      <alignment horizontal="right" vertical="center"/>
      <protection/>
    </xf>
    <xf numFmtId="49" fontId="14" fillId="0" borderId="0" xfId="115" applyNumberFormat="1" applyFont="1" applyFill="1" applyBorder="1" applyAlignment="1">
      <alignment horizontal="center" vertical="center"/>
      <protection/>
    </xf>
    <xf numFmtId="49" fontId="14" fillId="0" borderId="0" xfId="115" applyNumberFormat="1" applyFont="1" applyFill="1" applyBorder="1" applyAlignment="1">
      <alignment vertical="center"/>
      <protection/>
    </xf>
    <xf numFmtId="49" fontId="14" fillId="0" borderId="0" xfId="115" applyNumberFormat="1" applyFont="1" applyFill="1" applyAlignment="1">
      <alignment vertical="center"/>
      <protection/>
    </xf>
    <xf numFmtId="49" fontId="14" fillId="0" borderId="0" xfId="115" applyNumberFormat="1" applyFont="1" applyFill="1" applyAlignment="1">
      <alignment horizontal="center" vertical="center"/>
      <protection/>
    </xf>
    <xf numFmtId="1" fontId="14" fillId="0" borderId="0" xfId="115" applyNumberFormat="1" applyFont="1" applyFill="1" applyAlignment="1">
      <alignment horizontal="left" vertical="center" wrapText="1"/>
      <protection/>
    </xf>
    <xf numFmtId="1" fontId="20" fillId="0" borderId="0" xfId="115" applyNumberFormat="1" applyFont="1" applyFill="1" applyAlignment="1">
      <alignment vertical="center"/>
      <protection/>
    </xf>
    <xf numFmtId="1" fontId="23" fillId="0" borderId="0" xfId="115" applyNumberFormat="1" applyFont="1" applyFill="1" applyAlignment="1">
      <alignment vertical="center"/>
      <protection/>
    </xf>
    <xf numFmtId="1" fontId="24" fillId="0" borderId="0" xfId="115" applyNumberFormat="1" applyFont="1" applyFill="1" applyAlignment="1">
      <alignment vertical="center"/>
      <protection/>
    </xf>
    <xf numFmtId="1" fontId="38" fillId="0" borderId="0" xfId="115" applyNumberFormat="1" applyFont="1" applyFill="1" applyAlignment="1">
      <alignment vertical="center"/>
      <protection/>
    </xf>
    <xf numFmtId="0" fontId="14" fillId="0" borderId="9" xfId="115" applyNumberFormat="1" applyFont="1" applyFill="1" applyBorder="1" applyAlignment="1">
      <alignment horizontal="center" vertical="center" wrapText="1"/>
      <protection/>
    </xf>
    <xf numFmtId="49" fontId="14" fillId="0" borderId="9" xfId="115" applyNumberFormat="1" applyFont="1" applyFill="1" applyBorder="1" applyAlignment="1" quotePrefix="1">
      <alignment horizontal="center" vertical="center" wrapText="1"/>
      <protection/>
    </xf>
    <xf numFmtId="49" fontId="26" fillId="0" borderId="0" xfId="115" applyNumberFormat="1" applyFont="1" applyFill="1" applyBorder="1" applyAlignment="1">
      <alignment horizontal="center" vertical="center"/>
      <protection/>
    </xf>
    <xf numFmtId="49" fontId="14" fillId="0" borderId="17" xfId="115" applyNumberFormat="1" applyFont="1" applyFill="1" applyBorder="1" applyAlignment="1">
      <alignment horizontal="center" vertical="center"/>
      <protection/>
    </xf>
    <xf numFmtId="1" fontId="14" fillId="0" borderId="17" xfId="115" applyNumberFormat="1" applyFont="1" applyFill="1" applyBorder="1" applyAlignment="1">
      <alignment vertical="center" wrapText="1"/>
      <protection/>
    </xf>
    <xf numFmtId="1" fontId="14" fillId="0" borderId="17" xfId="115" applyNumberFormat="1" applyFont="1" applyFill="1" applyBorder="1" applyAlignment="1">
      <alignment horizontal="center" vertical="center" wrapText="1"/>
      <protection/>
    </xf>
    <xf numFmtId="1" fontId="14" fillId="0" borderId="17" xfId="115" applyNumberFormat="1" applyFont="1" applyFill="1" applyBorder="1" applyAlignment="1">
      <alignment horizontal="right" vertical="center"/>
      <protection/>
    </xf>
    <xf numFmtId="1" fontId="14" fillId="0" borderId="0" xfId="115" applyNumberFormat="1" applyFont="1" applyFill="1" applyBorder="1" applyAlignment="1">
      <alignment vertical="center"/>
      <protection/>
    </xf>
    <xf numFmtId="1" fontId="3" fillId="0" borderId="0" xfId="115" applyNumberFormat="1" applyFont="1" applyFill="1" applyAlignment="1">
      <alignment vertical="center" wrapText="1"/>
      <protection/>
    </xf>
    <xf numFmtId="1" fontId="20" fillId="0" borderId="0" xfId="115" applyNumberFormat="1" applyFont="1" applyFill="1" applyAlignment="1">
      <alignment/>
      <protection/>
    </xf>
    <xf numFmtId="1" fontId="34" fillId="0" borderId="0" xfId="115" applyNumberFormat="1" applyFont="1" applyFill="1" applyAlignment="1">
      <alignment vertical="center" wrapText="1"/>
      <protection/>
    </xf>
    <xf numFmtId="1" fontId="38" fillId="0" borderId="9" xfId="115" applyNumberFormat="1" applyFont="1" applyFill="1" applyBorder="1" applyAlignment="1">
      <alignment vertical="center"/>
      <protection/>
    </xf>
    <xf numFmtId="1" fontId="38" fillId="0" borderId="9" xfId="115" applyNumberFormat="1" applyFont="1" applyFill="1" applyBorder="1" applyAlignment="1">
      <alignment horizontal="center" vertical="center"/>
      <protection/>
    </xf>
    <xf numFmtId="3" fontId="14" fillId="0" borderId="9" xfId="115" applyNumberFormat="1" applyFont="1" applyBorder="1" applyAlignment="1">
      <alignment horizontal="center" vertical="center" wrapText="1"/>
      <protection/>
    </xf>
    <xf numFmtId="1" fontId="14" fillId="0" borderId="9" xfId="115" applyNumberFormat="1" applyFont="1" applyFill="1" applyBorder="1" applyAlignment="1" quotePrefix="1">
      <alignment horizontal="center" vertical="center" wrapText="1"/>
      <protection/>
    </xf>
    <xf numFmtId="1" fontId="36" fillId="34" borderId="0" xfId="115" applyNumberFormat="1" applyFont="1" applyFill="1" applyBorder="1" applyAlignment="1">
      <alignment vertical="center" wrapText="1"/>
      <protection/>
    </xf>
    <xf numFmtId="1" fontId="27" fillId="0" borderId="17" xfId="115" applyNumberFormat="1" applyFont="1" applyFill="1" applyBorder="1" applyAlignment="1">
      <alignment horizontal="right" vertical="center"/>
      <protection/>
    </xf>
    <xf numFmtId="1" fontId="42" fillId="0" borderId="0" xfId="115" applyNumberFormat="1" applyFont="1" applyFill="1" applyAlignment="1">
      <alignment vertical="center"/>
      <protection/>
    </xf>
    <xf numFmtId="1" fontId="43" fillId="0" borderId="0" xfId="115" applyNumberFormat="1" applyFont="1" applyFill="1" applyAlignment="1">
      <alignment vertical="center"/>
      <protection/>
    </xf>
    <xf numFmtId="1" fontId="43" fillId="0" borderId="0" xfId="115" applyNumberFormat="1" applyFont="1" applyFill="1" applyAlignment="1">
      <alignment horizontal="right" vertical="center"/>
      <protection/>
    </xf>
    <xf numFmtId="1" fontId="46" fillId="0" borderId="0" xfId="115" applyNumberFormat="1" applyFont="1" applyFill="1" applyAlignment="1">
      <alignment vertical="center"/>
      <protection/>
    </xf>
    <xf numFmtId="1" fontId="48" fillId="0" borderId="0" xfId="115" applyNumberFormat="1" applyFont="1" applyFill="1" applyAlignment="1">
      <alignment vertical="center"/>
      <protection/>
    </xf>
    <xf numFmtId="0" fontId="4" fillId="0" borderId="9" xfId="95" applyFont="1" applyBorder="1" applyAlignment="1">
      <alignment horizontal="center" vertical="center" wrapText="1"/>
      <protection/>
    </xf>
    <xf numFmtId="3" fontId="14" fillId="35" borderId="9" xfId="115" applyNumberFormat="1" applyFont="1" applyFill="1" applyBorder="1" applyAlignment="1">
      <alignment horizontal="center" vertical="center" wrapText="1"/>
      <protection/>
    </xf>
    <xf numFmtId="3" fontId="14" fillId="0" borderId="9" xfId="115" applyNumberFormat="1" applyFont="1" applyFill="1" applyBorder="1" applyAlignment="1">
      <alignment vertical="center" wrapText="1"/>
      <protection/>
    </xf>
    <xf numFmtId="0" fontId="17" fillId="0" borderId="0" xfId="0" applyFont="1" applyAlignment="1">
      <alignment vertical="center" wrapText="1" readingOrder="1"/>
    </xf>
    <xf numFmtId="0" fontId="30" fillId="0" borderId="0" xfId="0" applyFont="1" applyAlignment="1">
      <alignment vertical="center" wrapText="1" readingOrder="1"/>
    </xf>
    <xf numFmtId="0" fontId="30" fillId="0" borderId="0" xfId="0" applyFont="1" applyAlignment="1">
      <alignment vertical="center" readingOrder="1"/>
    </xf>
    <xf numFmtId="0" fontId="17" fillId="0" borderId="0" xfId="0" applyFont="1" applyAlignment="1">
      <alignment vertical="center" readingOrder="1"/>
    </xf>
    <xf numFmtId="3" fontId="27" fillId="0" borderId="9" xfId="115" applyNumberFormat="1" applyFont="1" applyFill="1" applyBorder="1" applyAlignment="1">
      <alignment horizontal="left" vertical="center" wrapText="1"/>
      <protection/>
    </xf>
    <xf numFmtId="1" fontId="34" fillId="0" borderId="0" xfId="115" applyNumberFormat="1" applyFont="1" applyFill="1" applyAlignment="1">
      <alignment horizontal="center" vertical="center"/>
      <protection/>
    </xf>
    <xf numFmtId="1" fontId="25" fillId="0" borderId="0" xfId="115" applyNumberFormat="1" applyFont="1" applyFill="1" applyAlignment="1">
      <alignment horizontal="right" vertical="center"/>
      <protection/>
    </xf>
    <xf numFmtId="1" fontId="31" fillId="0" borderId="0" xfId="115" applyNumberFormat="1" applyFont="1" applyFill="1" applyAlignment="1">
      <alignment vertical="center"/>
      <protection/>
    </xf>
    <xf numFmtId="0" fontId="4" fillId="0" borderId="0" xfId="0" applyFont="1" applyAlignment="1">
      <alignment/>
    </xf>
    <xf numFmtId="1" fontId="34" fillId="0" borderId="0" xfId="115" applyNumberFormat="1" applyFont="1" applyFill="1" applyAlignment="1" quotePrefix="1">
      <alignment vertical="center"/>
      <protection/>
    </xf>
    <xf numFmtId="1" fontId="27" fillId="0" borderId="9" xfId="115" applyNumberFormat="1" applyFont="1" applyFill="1" applyBorder="1" applyAlignment="1" quotePrefix="1">
      <alignment vertical="center" wrapText="1"/>
      <protection/>
    </xf>
    <xf numFmtId="1" fontId="55" fillId="0" borderId="0" xfId="115" applyNumberFormat="1" applyFont="1" applyFill="1" applyAlignment="1">
      <alignment vertical="center"/>
      <protection/>
    </xf>
    <xf numFmtId="1" fontId="44" fillId="0" borderId="0" xfId="115" applyNumberFormat="1" applyFont="1" applyFill="1" applyAlignment="1">
      <alignment vertical="center"/>
      <protection/>
    </xf>
    <xf numFmtId="1" fontId="45" fillId="0" borderId="0" xfId="115" applyNumberFormat="1" applyFont="1" applyFill="1" applyAlignment="1">
      <alignment vertical="center"/>
      <protection/>
    </xf>
    <xf numFmtId="1" fontId="70" fillId="0" borderId="0" xfId="115" applyNumberFormat="1" applyFont="1" applyFill="1" applyAlignment="1">
      <alignment vertical="center"/>
      <protection/>
    </xf>
    <xf numFmtId="1" fontId="70" fillId="0" borderId="0" xfId="115" applyNumberFormat="1" applyFont="1" applyFill="1" applyAlignment="1">
      <alignment horizontal="center" vertical="center"/>
      <protection/>
    </xf>
    <xf numFmtId="3" fontId="70" fillId="0" borderId="0" xfId="115" applyNumberFormat="1" applyFont="1" applyBorder="1" applyAlignment="1">
      <alignment horizontal="center" vertical="center" wrapText="1"/>
      <protection/>
    </xf>
    <xf numFmtId="3" fontId="70" fillId="0" borderId="9" xfId="115" applyNumberFormat="1" applyFont="1" applyFill="1" applyBorder="1" applyAlignment="1" quotePrefix="1">
      <alignment horizontal="center" vertical="center" wrapText="1"/>
      <protection/>
    </xf>
    <xf numFmtId="3" fontId="70" fillId="0" borderId="0" xfId="115" applyNumberFormat="1" applyFont="1" applyFill="1" applyBorder="1" applyAlignment="1">
      <alignment horizontal="center" vertical="center" wrapText="1"/>
      <protection/>
    </xf>
    <xf numFmtId="1" fontId="70" fillId="0" borderId="9" xfId="115" applyNumberFormat="1" applyFont="1" applyFill="1" applyBorder="1" applyAlignment="1">
      <alignment horizontal="center" vertical="center"/>
      <protection/>
    </xf>
    <xf numFmtId="1" fontId="77" fillId="0" borderId="9" xfId="115" applyNumberFormat="1" applyFont="1" applyFill="1" applyBorder="1" applyAlignment="1">
      <alignment horizontal="center" vertical="center" wrapText="1"/>
      <protection/>
    </xf>
    <xf numFmtId="1" fontId="70" fillId="0" borderId="9" xfId="115" applyNumberFormat="1" applyFont="1" applyFill="1" applyBorder="1" applyAlignment="1">
      <alignment horizontal="center" vertical="center" wrapText="1"/>
      <protection/>
    </xf>
    <xf numFmtId="1" fontId="70" fillId="0" borderId="9" xfId="115" applyNumberFormat="1" applyFont="1" applyFill="1" applyBorder="1" applyAlignment="1">
      <alignment horizontal="right" vertical="center"/>
      <protection/>
    </xf>
    <xf numFmtId="1" fontId="77" fillId="0" borderId="9" xfId="115" applyNumberFormat="1" applyFont="1" applyFill="1" applyBorder="1" applyAlignment="1">
      <alignment horizontal="center" vertical="center"/>
      <protection/>
    </xf>
    <xf numFmtId="1" fontId="77" fillId="0" borderId="9" xfId="115" applyNumberFormat="1" applyFont="1" applyFill="1" applyBorder="1" applyAlignment="1">
      <alignment vertical="center" wrapText="1"/>
      <protection/>
    </xf>
    <xf numFmtId="1" fontId="77" fillId="0" borderId="9" xfId="115" applyNumberFormat="1" applyFont="1" applyFill="1" applyBorder="1" applyAlignment="1">
      <alignment horizontal="right" vertical="center"/>
      <protection/>
    </xf>
    <xf numFmtId="1" fontId="77" fillId="0" borderId="0" xfId="115" applyNumberFormat="1" applyFont="1" applyFill="1" applyAlignment="1">
      <alignment vertical="center"/>
      <protection/>
    </xf>
    <xf numFmtId="1" fontId="70" fillId="0" borderId="9" xfId="115" applyNumberFormat="1" applyFont="1" applyFill="1" applyBorder="1" applyAlignment="1">
      <alignment vertical="center" wrapText="1"/>
      <protection/>
    </xf>
    <xf numFmtId="1" fontId="55" fillId="0" borderId="9" xfId="115" applyNumberFormat="1" applyFont="1" applyFill="1" applyBorder="1" applyAlignment="1">
      <alignment horizontal="right" vertical="center"/>
      <protection/>
    </xf>
    <xf numFmtId="1" fontId="70" fillId="0" borderId="0" xfId="115" applyNumberFormat="1" applyFont="1" applyFill="1" applyAlignment="1">
      <alignment vertical="center" wrapText="1"/>
      <protection/>
    </xf>
    <xf numFmtId="1" fontId="70" fillId="0" borderId="0" xfId="115" applyNumberFormat="1" applyFont="1" applyFill="1" applyAlignment="1">
      <alignment horizontal="center" vertical="center" wrapText="1"/>
      <protection/>
    </xf>
    <xf numFmtId="1" fontId="70" fillId="0" borderId="0" xfId="115" applyNumberFormat="1" applyFont="1" applyFill="1" applyAlignment="1">
      <alignment horizontal="right" vertical="center"/>
      <protection/>
    </xf>
    <xf numFmtId="1" fontId="55" fillId="0" borderId="0" xfId="115" applyNumberFormat="1" applyFont="1" applyFill="1" applyAlignment="1">
      <alignment horizontal="right" vertical="center"/>
      <protection/>
    </xf>
    <xf numFmtId="1" fontId="55" fillId="0" borderId="0" xfId="115" applyNumberFormat="1" applyFont="1" applyFill="1" applyAlignment="1">
      <alignment horizontal="center" vertical="center"/>
      <protection/>
    </xf>
    <xf numFmtId="1" fontId="55" fillId="0" borderId="0" xfId="115" applyNumberFormat="1" applyFont="1" applyFill="1" applyAlignment="1">
      <alignment vertical="center" wrapText="1"/>
      <protection/>
    </xf>
    <xf numFmtId="1" fontId="55" fillId="0" borderId="0" xfId="115" applyNumberFormat="1" applyFont="1" applyFill="1" applyAlignment="1">
      <alignment horizontal="center" vertical="center" wrapText="1"/>
      <protection/>
    </xf>
    <xf numFmtId="0" fontId="4" fillId="0" borderId="0" xfId="93" applyFont="1" applyAlignment="1">
      <alignment vertical="center" wrapText="1" readingOrder="1"/>
      <protection/>
    </xf>
    <xf numFmtId="0" fontId="4" fillId="0" borderId="0" xfId="93" applyFont="1" applyAlignment="1">
      <alignment vertical="center" readingOrder="1"/>
      <protection/>
    </xf>
    <xf numFmtId="0" fontId="78" fillId="0" borderId="0" xfId="93" applyFont="1" applyAlignment="1">
      <alignment vertical="center" wrapText="1" readingOrder="1"/>
      <protection/>
    </xf>
    <xf numFmtId="0" fontId="5" fillId="0" borderId="0" xfId="93" applyFont="1" applyAlignment="1">
      <alignment vertical="center" wrapText="1" readingOrder="1"/>
      <protection/>
    </xf>
    <xf numFmtId="0" fontId="5" fillId="0" borderId="0" xfId="93" applyFont="1" applyAlignment="1">
      <alignment vertical="center" readingOrder="1"/>
      <protection/>
    </xf>
    <xf numFmtId="0" fontId="9" fillId="0" borderId="0" xfId="93" applyFont="1" applyAlignment="1">
      <alignment vertical="center" wrapText="1" readingOrder="1"/>
      <protection/>
    </xf>
    <xf numFmtId="0" fontId="5" fillId="0" borderId="0" xfId="93" applyFont="1" applyAlignment="1">
      <alignment horizontal="center" vertical="center" wrapText="1" readingOrder="1"/>
      <protection/>
    </xf>
    <xf numFmtId="0" fontId="81" fillId="0" borderId="0" xfId="93" applyFont="1" applyAlignment="1">
      <alignment vertical="center" wrapText="1" readingOrder="1"/>
      <protection/>
    </xf>
    <xf numFmtId="0" fontId="9" fillId="0" borderId="0" xfId="93" applyFont="1" applyAlignment="1">
      <alignment horizontal="left" vertical="center" wrapText="1" readingOrder="1"/>
      <protection/>
    </xf>
    <xf numFmtId="0" fontId="9" fillId="0" borderId="9" xfId="93" applyFont="1" applyBorder="1" applyAlignment="1">
      <alignment horizontal="center" vertical="center" wrapText="1" readingOrder="1"/>
      <protection/>
    </xf>
    <xf numFmtId="0" fontId="9" fillId="0" borderId="0" xfId="93" applyFont="1" applyAlignment="1">
      <alignment horizontal="center" vertical="center" wrapText="1" readingOrder="1"/>
      <protection/>
    </xf>
    <xf numFmtId="0" fontId="78" fillId="0" borderId="9" xfId="93" applyFont="1" applyBorder="1" applyAlignment="1">
      <alignment horizontal="center" vertical="center" wrapText="1" readingOrder="1"/>
      <protection/>
    </xf>
    <xf numFmtId="0" fontId="82" fillId="0" borderId="9" xfId="93" applyFont="1" applyBorder="1" applyAlignment="1">
      <alignment horizontal="right" vertical="center" wrapText="1" readingOrder="1"/>
      <protection/>
    </xf>
    <xf numFmtId="0" fontId="9" fillId="0" borderId="9" xfId="93" applyFont="1" applyBorder="1" applyAlignment="1">
      <alignment vertical="center" wrapText="1" readingOrder="1"/>
      <protection/>
    </xf>
    <xf numFmtId="0" fontId="78" fillId="0" borderId="9" xfId="93" applyFont="1" applyBorder="1" applyAlignment="1">
      <alignment horizontal="left" vertical="center" wrapText="1" readingOrder="1"/>
      <protection/>
    </xf>
    <xf numFmtId="0" fontId="78" fillId="0" borderId="18" xfId="93" applyFont="1" applyBorder="1" applyAlignment="1">
      <alignment vertical="center" wrapText="1" readingOrder="1"/>
      <protection/>
    </xf>
    <xf numFmtId="0" fontId="78" fillId="0" borderId="9" xfId="93" applyFont="1" applyBorder="1" applyAlignment="1">
      <alignment vertical="center" wrapText="1" readingOrder="1"/>
      <protection/>
    </xf>
    <xf numFmtId="0" fontId="83" fillId="0" borderId="9" xfId="93" applyFont="1" applyBorder="1" applyAlignment="1">
      <alignment horizontal="center" vertical="center" wrapText="1" readingOrder="1"/>
      <protection/>
    </xf>
    <xf numFmtId="0" fontId="83" fillId="0" borderId="9" xfId="93" applyFont="1" applyBorder="1" applyAlignment="1">
      <alignment vertical="center" wrapText="1" readingOrder="1"/>
      <protection/>
    </xf>
    <xf numFmtId="0" fontId="84" fillId="0" borderId="9" xfId="93" applyFont="1" applyBorder="1" applyAlignment="1">
      <alignment horizontal="right" vertical="center" wrapText="1" readingOrder="1"/>
      <protection/>
    </xf>
    <xf numFmtId="0" fontId="81" fillId="0" borderId="9" xfId="93" applyFont="1" applyBorder="1" applyAlignment="1">
      <alignment vertical="center" wrapText="1" readingOrder="1"/>
      <protection/>
    </xf>
    <xf numFmtId="0" fontId="81" fillId="0" borderId="9" xfId="93" applyFont="1" applyBorder="1" applyAlignment="1" quotePrefix="1">
      <alignment horizontal="center" vertical="center" wrapText="1" readingOrder="1"/>
      <protection/>
    </xf>
    <xf numFmtId="0" fontId="85" fillId="0" borderId="9" xfId="93" applyFont="1" applyBorder="1" applyAlignment="1">
      <alignment horizontal="right" vertical="center" wrapText="1" readingOrder="1"/>
      <protection/>
    </xf>
    <xf numFmtId="0" fontId="9" fillId="0" borderId="14" xfId="93" applyFont="1" applyBorder="1" applyAlignment="1" quotePrefix="1">
      <alignment horizontal="center" vertical="center" wrapText="1" readingOrder="1"/>
      <protection/>
    </xf>
    <xf numFmtId="0" fontId="9" fillId="0" borderId="9" xfId="93" applyFont="1" applyBorder="1" applyAlignment="1">
      <alignment vertical="center" wrapText="1"/>
      <protection/>
    </xf>
    <xf numFmtId="0" fontId="9" fillId="0" borderId="19" xfId="93" applyFont="1" applyBorder="1" applyAlignment="1">
      <alignment vertical="center" wrapText="1" readingOrder="1"/>
      <protection/>
    </xf>
    <xf numFmtId="0" fontId="86" fillId="0" borderId="9" xfId="93" applyFont="1" applyBorder="1" applyAlignment="1">
      <alignment horizontal="right" vertical="center" wrapText="1" readingOrder="1"/>
      <protection/>
    </xf>
    <xf numFmtId="0" fontId="83" fillId="0" borderId="9" xfId="93" applyFont="1" applyBorder="1" applyAlignment="1" quotePrefix="1">
      <alignment horizontal="center" vertical="center" wrapText="1" readingOrder="1"/>
      <protection/>
    </xf>
    <xf numFmtId="49" fontId="83" fillId="0" borderId="9" xfId="94" applyNumberFormat="1" applyFont="1" applyFill="1" applyBorder="1" applyAlignment="1">
      <alignment horizontal="left" vertical="center" wrapText="1"/>
      <protection/>
    </xf>
    <xf numFmtId="0" fontId="83" fillId="0" borderId="0" xfId="93" applyFont="1" applyAlignment="1">
      <alignment vertical="center" wrapText="1" readingOrder="1"/>
      <protection/>
    </xf>
    <xf numFmtId="194" fontId="9" fillId="0" borderId="9" xfId="93" applyNumberFormat="1" applyFont="1" applyBorder="1" applyAlignment="1" quotePrefix="1">
      <alignment horizontal="center" vertical="center" wrapText="1" readingOrder="1"/>
      <protection/>
    </xf>
    <xf numFmtId="0" fontId="9" fillId="0" borderId="9" xfId="93" applyFont="1" applyBorder="1" applyAlignment="1" quotePrefix="1">
      <alignment horizontal="center" vertical="center" wrapText="1" readingOrder="1"/>
      <protection/>
    </xf>
    <xf numFmtId="49" fontId="9" fillId="0" borderId="9" xfId="94" applyNumberFormat="1" applyFont="1" applyFill="1" applyBorder="1" applyAlignment="1">
      <alignment horizontal="left" vertical="center" wrapText="1"/>
      <protection/>
    </xf>
    <xf numFmtId="0" fontId="87" fillId="0" borderId="0" xfId="93" applyFont="1" applyAlignment="1">
      <alignment vertical="center" wrapText="1" readingOrder="1"/>
      <protection/>
    </xf>
    <xf numFmtId="0" fontId="87" fillId="0" borderId="0" xfId="93" applyFont="1" applyAlignment="1">
      <alignment vertical="center"/>
      <protection/>
    </xf>
    <xf numFmtId="0" fontId="88" fillId="0" borderId="0" xfId="0" applyFont="1" applyBorder="1" applyAlignment="1">
      <alignment vertical="center" wrapText="1"/>
    </xf>
    <xf numFmtId="0" fontId="88" fillId="0" borderId="0" xfId="0" applyFont="1" applyBorder="1" applyAlignment="1">
      <alignment horizontal="right" vertical="center" wrapText="1"/>
    </xf>
    <xf numFmtId="49" fontId="26" fillId="0" borderId="9" xfId="0" applyNumberFormat="1" applyFont="1" applyBorder="1" applyAlignment="1">
      <alignment vertical="center" wrapText="1"/>
    </xf>
    <xf numFmtId="0" fontId="26" fillId="0" borderId="9" xfId="0" applyFont="1" applyBorder="1" applyAlignment="1">
      <alignment vertical="center" wrapText="1"/>
    </xf>
    <xf numFmtId="0" fontId="26" fillId="0" borderId="0" xfId="0" applyFont="1" applyAlignment="1">
      <alignment vertical="center" wrapText="1"/>
    </xf>
    <xf numFmtId="49" fontId="27" fillId="0" borderId="9" xfId="0" applyNumberFormat="1" applyFont="1" applyBorder="1" applyAlignment="1">
      <alignment vertical="center" wrapText="1"/>
    </xf>
    <xf numFmtId="0" fontId="27" fillId="0" borderId="9" xfId="0" applyFont="1" applyBorder="1" applyAlignment="1">
      <alignment vertical="center" wrapText="1"/>
    </xf>
    <xf numFmtId="0" fontId="27" fillId="0" borderId="0" xfId="0" applyFont="1" applyAlignment="1">
      <alignment vertical="center" wrapText="1"/>
    </xf>
    <xf numFmtId="1" fontId="90" fillId="0" borderId="9" xfId="115" applyNumberFormat="1" applyFont="1" applyFill="1" applyBorder="1" applyAlignment="1">
      <alignment horizontal="center" vertical="center"/>
      <protection/>
    </xf>
    <xf numFmtId="1" fontId="90" fillId="0" borderId="9" xfId="115" applyNumberFormat="1" applyFont="1" applyFill="1" applyBorder="1" applyAlignment="1">
      <alignment horizontal="center" vertical="center" wrapText="1"/>
      <protection/>
    </xf>
    <xf numFmtId="0" fontId="91" fillId="0" borderId="0" xfId="0" applyFont="1" applyAlignment="1">
      <alignment/>
    </xf>
    <xf numFmtId="1" fontId="90" fillId="0" borderId="9" xfId="115" applyNumberFormat="1" applyFont="1" applyFill="1" applyBorder="1" applyAlignment="1">
      <alignment vertical="center" wrapText="1"/>
      <protection/>
    </xf>
    <xf numFmtId="49" fontId="90" fillId="0" borderId="9" xfId="115" applyNumberFormat="1" applyFont="1" applyFill="1" applyBorder="1" applyAlignment="1">
      <alignment horizontal="center" vertical="center"/>
      <protection/>
    </xf>
    <xf numFmtId="1" fontId="90" fillId="0" borderId="9" xfId="115" applyNumberFormat="1" applyFont="1" applyFill="1" applyBorder="1" applyAlignment="1">
      <alignment horizontal="left" vertical="center" wrapText="1"/>
      <protection/>
    </xf>
    <xf numFmtId="1" fontId="14" fillId="0" borderId="9" xfId="115" applyNumberFormat="1" applyFont="1" applyFill="1" applyBorder="1" applyAlignment="1">
      <alignment horizontal="left" vertical="center" wrapText="1"/>
      <protection/>
    </xf>
    <xf numFmtId="49" fontId="70" fillId="0" borderId="9" xfId="115" applyNumberFormat="1" applyFont="1" applyFill="1" applyBorder="1" applyAlignment="1">
      <alignment horizontal="center" vertical="center"/>
      <protection/>
    </xf>
    <xf numFmtId="1" fontId="70" fillId="0" borderId="9" xfId="115" applyNumberFormat="1" applyFont="1" applyFill="1" applyBorder="1" applyAlignment="1" quotePrefix="1">
      <alignment vertical="center" wrapText="1"/>
      <protection/>
    </xf>
    <xf numFmtId="0" fontId="87" fillId="0" borderId="0" xfId="0" applyFont="1" applyAlignment="1">
      <alignment/>
    </xf>
    <xf numFmtId="0" fontId="4" fillId="0" borderId="0" xfId="0" applyFont="1" applyAlignment="1">
      <alignment horizontal="left" vertical="center" wrapText="1" readingOrder="1"/>
    </xf>
    <xf numFmtId="0" fontId="87" fillId="0" borderId="0" xfId="0" applyFont="1" applyAlignment="1" quotePrefix="1">
      <alignment vertical="center"/>
    </xf>
    <xf numFmtId="3" fontId="142" fillId="36" borderId="9" xfId="115" applyNumberFormat="1" applyFont="1" applyFill="1" applyBorder="1" applyAlignment="1" quotePrefix="1">
      <alignment horizontal="center" vertical="center" wrapText="1"/>
      <protection/>
    </xf>
    <xf numFmtId="3" fontId="143" fillId="36" borderId="9" xfId="115" applyNumberFormat="1" applyFont="1" applyFill="1" applyBorder="1" applyAlignment="1" quotePrefix="1">
      <alignment horizontal="center" vertical="center" wrapText="1"/>
      <protection/>
    </xf>
    <xf numFmtId="1" fontId="143" fillId="36" borderId="9" xfId="115" applyNumberFormat="1" applyFont="1" applyFill="1" applyBorder="1" applyAlignment="1">
      <alignment horizontal="center" vertical="center"/>
      <protection/>
    </xf>
    <xf numFmtId="1" fontId="143" fillId="36" borderId="9" xfId="115" applyNumberFormat="1" applyFont="1" applyFill="1" applyBorder="1" applyAlignment="1">
      <alignment vertical="center" wrapText="1"/>
      <protection/>
    </xf>
    <xf numFmtId="0" fontId="143" fillId="36" borderId="9" xfId="0" applyFont="1" applyFill="1" applyBorder="1" applyAlignment="1">
      <alignment horizontal="center" vertical="center" wrapText="1"/>
    </xf>
    <xf numFmtId="1" fontId="144" fillId="36" borderId="9" xfId="115" applyNumberFormat="1" applyFont="1" applyFill="1" applyBorder="1" applyAlignment="1">
      <alignment horizontal="center" vertical="center" wrapText="1"/>
      <protection/>
    </xf>
    <xf numFmtId="1" fontId="143" fillId="36" borderId="9" xfId="115" applyNumberFormat="1" applyFont="1" applyFill="1" applyBorder="1" applyAlignment="1">
      <alignment horizontal="center" vertical="center" wrapText="1"/>
      <protection/>
    </xf>
    <xf numFmtId="3" fontId="143" fillId="36" borderId="9" xfId="115" applyNumberFormat="1" applyFont="1" applyFill="1" applyBorder="1" applyAlignment="1">
      <alignment horizontal="center" vertical="center" wrapText="1"/>
      <protection/>
    </xf>
    <xf numFmtId="3" fontId="144" fillId="36" borderId="9" xfId="115" applyNumberFormat="1" applyFont="1" applyFill="1" applyBorder="1" applyAlignment="1">
      <alignment horizontal="center" vertical="center" wrapText="1"/>
      <protection/>
    </xf>
    <xf numFmtId="3" fontId="143" fillId="36" borderId="0" xfId="115" applyNumberFormat="1" applyFont="1" applyFill="1" applyBorder="1" applyAlignment="1">
      <alignment horizontal="center" vertical="center" wrapText="1"/>
      <protection/>
    </xf>
    <xf numFmtId="3" fontId="145" fillId="36" borderId="0" xfId="115" applyNumberFormat="1" applyFont="1" applyFill="1" applyBorder="1" applyAlignment="1">
      <alignment vertical="center" wrapText="1"/>
      <protection/>
    </xf>
    <xf numFmtId="195" fontId="144" fillId="36" borderId="9" xfId="53" applyNumberFormat="1" applyFont="1" applyFill="1" applyBorder="1" applyAlignment="1">
      <alignment horizontal="center" vertical="center" wrapText="1"/>
    </xf>
    <xf numFmtId="195" fontId="143" fillId="36" borderId="9" xfId="53" applyNumberFormat="1" applyFont="1" applyFill="1" applyBorder="1" applyAlignment="1">
      <alignment horizontal="center" vertical="center" wrapText="1"/>
    </xf>
    <xf numFmtId="1" fontId="146" fillId="36" borderId="0" xfId="115" applyNumberFormat="1" applyFont="1" applyFill="1" applyAlignment="1">
      <alignment vertical="center"/>
      <protection/>
    </xf>
    <xf numFmtId="1" fontId="146" fillId="36" borderId="0" xfId="115" applyNumberFormat="1" applyFont="1" applyFill="1" applyBorder="1" applyAlignment="1">
      <alignment vertical="center"/>
      <protection/>
    </xf>
    <xf numFmtId="0" fontId="143" fillId="36" borderId="9" xfId="0" applyFont="1" applyFill="1" applyBorder="1" applyAlignment="1">
      <alignment horizontal="left" vertical="center" wrapText="1"/>
    </xf>
    <xf numFmtId="49" fontId="143" fillId="36" borderId="9" xfId="115" applyNumberFormat="1" applyFont="1" applyFill="1" applyBorder="1" applyAlignment="1">
      <alignment horizontal="center" vertical="center"/>
      <protection/>
    </xf>
    <xf numFmtId="3" fontId="144" fillId="36" borderId="9" xfId="115" applyNumberFormat="1" applyFont="1" applyFill="1" applyBorder="1" applyAlignment="1" quotePrefix="1">
      <alignment horizontal="center" vertical="center" wrapText="1"/>
      <protection/>
    </xf>
    <xf numFmtId="1" fontId="143" fillId="36" borderId="0" xfId="115" applyNumberFormat="1" applyFont="1" applyFill="1" applyAlignment="1">
      <alignment vertical="center" wrapText="1"/>
      <protection/>
    </xf>
    <xf numFmtId="1" fontId="147" fillId="36" borderId="0" xfId="115" applyNumberFormat="1" applyFont="1" applyFill="1" applyAlignment="1">
      <alignment vertical="center" wrapText="1"/>
      <protection/>
    </xf>
    <xf numFmtId="1" fontId="147" fillId="36" borderId="0" xfId="115" applyNumberFormat="1" applyFont="1" applyFill="1" applyBorder="1" applyAlignment="1">
      <alignment vertical="center" wrapText="1"/>
      <protection/>
    </xf>
    <xf numFmtId="1" fontId="142" fillId="36" borderId="0" xfId="115" applyNumberFormat="1" applyFont="1" applyFill="1" applyBorder="1" applyAlignment="1">
      <alignment horizontal="center" vertical="center" wrapText="1"/>
      <protection/>
    </xf>
    <xf numFmtId="3" fontId="142" fillId="36" borderId="9" xfId="115" applyNumberFormat="1" applyFont="1" applyFill="1" applyBorder="1" applyAlignment="1">
      <alignment horizontal="center" vertical="center" wrapText="1"/>
      <protection/>
    </xf>
    <xf numFmtId="3" fontId="145" fillId="36" borderId="0" xfId="115" applyNumberFormat="1" applyFont="1" applyFill="1" applyBorder="1" applyAlignment="1">
      <alignment horizontal="center" vertical="center" wrapText="1"/>
      <protection/>
    </xf>
    <xf numFmtId="3" fontId="148" fillId="36" borderId="9" xfId="115" applyNumberFormat="1" applyFont="1" applyFill="1" applyBorder="1" applyAlignment="1" quotePrefix="1">
      <alignment horizontal="center" vertical="center" wrapText="1"/>
      <protection/>
    </xf>
    <xf numFmtId="3" fontId="142" fillId="36" borderId="0" xfId="115" applyNumberFormat="1" applyFont="1" applyFill="1" applyBorder="1" applyAlignment="1">
      <alignment horizontal="center" vertical="center" wrapText="1"/>
      <protection/>
    </xf>
    <xf numFmtId="3" fontId="145" fillId="36" borderId="0" xfId="0" applyNumberFormat="1" applyFont="1" applyFill="1" applyAlignment="1">
      <alignment/>
    </xf>
    <xf numFmtId="3" fontId="142" fillId="36" borderId="9" xfId="115" applyNumberFormat="1" applyFont="1" applyFill="1" applyBorder="1" applyAlignment="1">
      <alignment horizontal="left" vertical="center" wrapText="1"/>
      <protection/>
    </xf>
    <xf numFmtId="1" fontId="142" fillId="36" borderId="9" xfId="115" applyNumberFormat="1" applyFont="1" applyFill="1" applyBorder="1" applyAlignment="1">
      <alignment horizontal="center" vertical="center"/>
      <protection/>
    </xf>
    <xf numFmtId="1" fontId="142" fillId="36" borderId="9" xfId="115" applyNumberFormat="1" applyFont="1" applyFill="1" applyBorder="1" applyAlignment="1">
      <alignment horizontal="left" vertical="center" wrapText="1"/>
      <protection/>
    </xf>
    <xf numFmtId="4" fontId="145" fillId="36" borderId="0" xfId="0" applyNumberFormat="1" applyFont="1" applyFill="1" applyAlignment="1">
      <alignment/>
    </xf>
    <xf numFmtId="1" fontId="149" fillId="36" borderId="9" xfId="115" applyNumberFormat="1" applyFont="1" applyFill="1" applyBorder="1" applyAlignment="1" quotePrefix="1">
      <alignment horizontal="left" vertical="center" wrapText="1"/>
      <protection/>
    </xf>
    <xf numFmtId="1" fontId="143" fillId="36" borderId="9" xfId="115" applyNumberFormat="1" applyFont="1" applyFill="1" applyBorder="1" applyAlignment="1" quotePrefix="1">
      <alignment vertical="center" wrapText="1"/>
      <protection/>
    </xf>
    <xf numFmtId="43" fontId="146" fillId="36" borderId="0" xfId="49" applyFont="1" applyFill="1" applyAlignment="1">
      <alignment vertical="center"/>
    </xf>
    <xf numFmtId="3" fontId="143" fillId="36" borderId="9" xfId="115" applyNumberFormat="1" applyFont="1" applyFill="1" applyBorder="1" applyAlignment="1">
      <alignment horizontal="left" vertical="center" wrapText="1"/>
      <protection/>
    </xf>
    <xf numFmtId="175" fontId="144" fillId="36" borderId="9" xfId="53" applyNumberFormat="1" applyFont="1" applyFill="1" applyBorder="1" applyAlignment="1">
      <alignment horizontal="center" vertical="center"/>
    </xf>
    <xf numFmtId="175" fontId="143" fillId="36" borderId="9" xfId="53" applyNumberFormat="1" applyFont="1" applyFill="1" applyBorder="1" applyAlignment="1">
      <alignment horizontal="center" vertical="center"/>
    </xf>
    <xf numFmtId="1" fontId="144" fillId="36" borderId="9" xfId="115" applyNumberFormat="1" applyFont="1" applyFill="1" applyBorder="1" applyAlignment="1">
      <alignment vertical="center" wrapText="1"/>
      <protection/>
    </xf>
    <xf numFmtId="175" fontId="143" fillId="36" borderId="9" xfId="49" applyNumberFormat="1" applyFont="1" applyFill="1" applyBorder="1" applyAlignment="1">
      <alignment horizontal="center" vertical="center"/>
    </xf>
    <xf numFmtId="3" fontId="145" fillId="36" borderId="9" xfId="115" applyNumberFormat="1" applyFont="1" applyFill="1" applyBorder="1" applyAlignment="1">
      <alignment horizontal="center" vertical="center" wrapText="1"/>
      <protection/>
    </xf>
    <xf numFmtId="1" fontId="145" fillId="36" borderId="0" xfId="115" applyNumberFormat="1" applyFont="1" applyFill="1" applyAlignment="1">
      <alignment horizontal="right" vertical="center"/>
      <protection/>
    </xf>
    <xf numFmtId="1" fontId="145" fillId="36" borderId="0" xfId="115" applyNumberFormat="1" applyFont="1" applyFill="1" applyBorder="1" applyAlignment="1">
      <alignment vertical="center"/>
      <protection/>
    </xf>
    <xf numFmtId="1" fontId="145" fillId="36" borderId="0" xfId="115" applyNumberFormat="1" applyFont="1" applyFill="1" applyAlignment="1">
      <alignment vertical="center"/>
      <protection/>
    </xf>
    <xf numFmtId="0" fontId="144" fillId="36" borderId="9" xfId="0" applyFont="1" applyFill="1" applyBorder="1" applyAlignment="1">
      <alignment wrapText="1"/>
    </xf>
    <xf numFmtId="3" fontId="144" fillId="36" borderId="9" xfId="0" applyNumberFormat="1" applyFont="1" applyFill="1" applyBorder="1" applyAlignment="1">
      <alignment horizontal="center" vertical="center" wrapText="1"/>
    </xf>
    <xf numFmtId="3" fontId="150" fillId="36" borderId="9" xfId="115" applyNumberFormat="1" applyFont="1" applyFill="1" applyBorder="1" applyAlignment="1">
      <alignment horizontal="center" vertical="center" wrapText="1"/>
      <protection/>
    </xf>
    <xf numFmtId="1" fontId="151" fillId="36" borderId="9" xfId="115" applyNumberFormat="1" applyFont="1" applyFill="1" applyBorder="1" applyAlignment="1">
      <alignment horizontal="center" vertical="center" wrapText="1"/>
      <protection/>
    </xf>
    <xf numFmtId="0" fontId="143" fillId="36" borderId="9" xfId="0" applyFont="1" applyFill="1" applyBorder="1" applyAlignment="1">
      <alignment vertical="top" wrapText="1"/>
    </xf>
    <xf numFmtId="49" fontId="152" fillId="36" borderId="9" xfId="115" applyNumberFormat="1" applyFont="1" applyFill="1" applyBorder="1" applyAlignment="1">
      <alignment horizontal="center" vertical="center"/>
      <protection/>
    </xf>
    <xf numFmtId="0" fontId="152" fillId="36" borderId="9" xfId="0" applyFont="1" applyFill="1" applyBorder="1" applyAlignment="1">
      <alignment horizontal="justify"/>
    </xf>
    <xf numFmtId="3" fontId="152" fillId="36" borderId="9" xfId="115" applyNumberFormat="1" applyFont="1" applyFill="1" applyBorder="1" applyAlignment="1" quotePrefix="1">
      <alignment horizontal="center" vertical="center" wrapText="1"/>
      <protection/>
    </xf>
    <xf numFmtId="3" fontId="152" fillId="36" borderId="0" xfId="115" applyNumberFormat="1" applyFont="1" applyFill="1" applyBorder="1" applyAlignment="1">
      <alignment horizontal="center" vertical="center" wrapText="1"/>
      <protection/>
    </xf>
    <xf numFmtId="3" fontId="152" fillId="36" borderId="0" xfId="115" applyNumberFormat="1" applyFont="1" applyFill="1" applyBorder="1" applyAlignment="1">
      <alignment vertical="center" wrapText="1"/>
      <protection/>
    </xf>
    <xf numFmtId="3" fontId="151" fillId="36" borderId="9" xfId="115" applyNumberFormat="1" applyFont="1" applyFill="1" applyBorder="1" applyAlignment="1" quotePrefix="1">
      <alignment horizontal="center" vertical="center" wrapText="1"/>
      <protection/>
    </xf>
    <xf numFmtId="49" fontId="142" fillId="36" borderId="9" xfId="115" applyNumberFormat="1" applyFont="1" applyFill="1" applyBorder="1" applyAlignment="1">
      <alignment horizontal="center" vertical="center"/>
      <protection/>
    </xf>
    <xf numFmtId="1" fontId="142" fillId="36" borderId="9" xfId="115" applyNumberFormat="1" applyFont="1" applyFill="1" applyBorder="1" applyAlignment="1">
      <alignment vertical="center" wrapText="1"/>
      <protection/>
    </xf>
    <xf numFmtId="1" fontId="145" fillId="36" borderId="9" xfId="115" applyNumberFormat="1" applyFont="1" applyFill="1" applyBorder="1" applyAlignment="1">
      <alignment horizontal="center" vertical="center" wrapText="1"/>
      <protection/>
    </xf>
    <xf numFmtId="196" fontId="145" fillId="36" borderId="0" xfId="115" applyNumberFormat="1" applyFont="1" applyFill="1" applyBorder="1" applyAlignment="1">
      <alignment vertical="center"/>
      <protection/>
    </xf>
    <xf numFmtId="1" fontId="142" fillId="36" borderId="18" xfId="115" applyNumberFormat="1" applyFont="1" applyFill="1" applyBorder="1" applyAlignment="1">
      <alignment vertical="center" wrapText="1"/>
      <protection/>
    </xf>
    <xf numFmtId="1" fontId="143" fillId="36" borderId="18" xfId="115" applyNumberFormat="1" applyFont="1" applyFill="1" applyBorder="1" applyAlignment="1">
      <alignment vertical="center" wrapText="1"/>
      <protection/>
    </xf>
    <xf numFmtId="0" fontId="143" fillId="36" borderId="9" xfId="0" applyFont="1" applyFill="1" applyBorder="1" applyAlignment="1">
      <alignment horizontal="left" wrapText="1"/>
    </xf>
    <xf numFmtId="0" fontId="144" fillId="36" borderId="9" xfId="0" applyFont="1" applyFill="1" applyBorder="1" applyAlignment="1">
      <alignment horizontal="left" wrapText="1"/>
    </xf>
    <xf numFmtId="3" fontId="143" fillId="36" borderId="9" xfId="0" applyNumberFormat="1" applyFont="1" applyFill="1" applyBorder="1" applyAlignment="1">
      <alignment wrapText="1"/>
    </xf>
    <xf numFmtId="3" fontId="144" fillId="36" borderId="9" xfId="0" applyNumberFormat="1" applyFont="1" applyFill="1" applyBorder="1" applyAlignment="1">
      <alignment wrapText="1"/>
    </xf>
    <xf numFmtId="0" fontId="143" fillId="36" borderId="14" xfId="0" applyFont="1" applyFill="1" applyBorder="1" applyAlignment="1">
      <alignment horizontal="center" vertical="center" wrapText="1"/>
    </xf>
    <xf numFmtId="3" fontId="143" fillId="36" borderId="14" xfId="0" applyNumberFormat="1" applyFont="1" applyFill="1" applyBorder="1" applyAlignment="1">
      <alignment wrapText="1"/>
    </xf>
    <xf numFmtId="0" fontId="143" fillId="36" borderId="9" xfId="0" applyFont="1" applyFill="1" applyBorder="1" applyAlignment="1">
      <alignment vertical="center" wrapText="1"/>
    </xf>
    <xf numFmtId="0" fontId="144" fillId="36" borderId="9" xfId="0" applyFont="1" applyFill="1" applyBorder="1" applyAlignment="1">
      <alignment horizontal="justify" vertical="center" wrapText="1"/>
    </xf>
    <xf numFmtId="0" fontId="143" fillId="36" borderId="20" xfId="0" applyFont="1" applyFill="1" applyBorder="1" applyAlignment="1">
      <alignment horizontal="left" vertical="center" wrapText="1"/>
    </xf>
    <xf numFmtId="3" fontId="143" fillId="36" borderId="9" xfId="0" applyNumberFormat="1" applyFont="1" applyFill="1" applyBorder="1" applyAlignment="1">
      <alignment horizontal="center" vertical="center" wrapText="1"/>
    </xf>
    <xf numFmtId="0" fontId="143" fillId="36" borderId="9" xfId="114" applyFont="1" applyFill="1" applyBorder="1" applyAlignment="1">
      <alignment vertical="center" wrapText="1"/>
      <protection/>
    </xf>
    <xf numFmtId="0" fontId="143" fillId="36" borderId="17" xfId="0" applyFont="1" applyFill="1" applyBorder="1" applyAlignment="1">
      <alignment vertical="center" wrapText="1"/>
    </xf>
    <xf numFmtId="3" fontId="143" fillId="36" borderId="17" xfId="0" applyNumberFormat="1" applyFont="1" applyFill="1" applyBorder="1" applyAlignment="1">
      <alignment horizontal="center" vertical="center" wrapText="1"/>
    </xf>
    <xf numFmtId="0" fontId="142" fillId="36" borderId="9" xfId="114" applyFont="1" applyFill="1" applyBorder="1" applyAlignment="1">
      <alignment horizontal="center" vertical="center"/>
      <protection/>
    </xf>
    <xf numFmtId="0" fontId="142" fillId="36" borderId="9" xfId="114" applyFont="1" applyFill="1" applyBorder="1" applyAlignment="1">
      <alignment vertical="center" wrapText="1"/>
      <protection/>
    </xf>
    <xf numFmtId="1" fontId="142" fillId="36" borderId="9" xfId="115" applyNumberFormat="1" applyFont="1" applyFill="1" applyBorder="1" applyAlignment="1">
      <alignment horizontal="center" vertical="center" wrapText="1"/>
      <protection/>
    </xf>
    <xf numFmtId="43" fontId="153" fillId="36" borderId="0" xfId="49" applyFont="1" applyFill="1" applyAlignment="1">
      <alignment vertical="center"/>
    </xf>
    <xf numFmtId="1" fontId="153" fillId="36" borderId="0" xfId="115" applyNumberFormat="1" applyFont="1" applyFill="1" applyAlignment="1">
      <alignment vertical="center"/>
      <protection/>
    </xf>
    <xf numFmtId="3" fontId="154" fillId="36" borderId="0" xfId="115" applyNumberFormat="1" applyFont="1" applyFill="1" applyBorder="1" applyAlignment="1">
      <alignment horizontal="center" vertical="center" wrapText="1"/>
      <protection/>
    </xf>
    <xf numFmtId="1" fontId="149" fillId="36" borderId="0" xfId="115" applyNumberFormat="1" applyFont="1" applyFill="1" applyAlignment="1">
      <alignment vertical="center"/>
      <protection/>
    </xf>
    <xf numFmtId="1" fontId="149" fillId="36" borderId="0" xfId="115" applyNumberFormat="1" applyFont="1" applyFill="1" applyBorder="1" applyAlignment="1">
      <alignment vertical="center"/>
      <protection/>
    </xf>
    <xf numFmtId="0" fontId="143" fillId="36" borderId="9" xfId="114" applyFont="1" applyFill="1" applyBorder="1" applyAlignment="1">
      <alignment horizontal="center" vertical="center"/>
      <protection/>
    </xf>
    <xf numFmtId="175" fontId="143" fillId="36" borderId="9" xfId="49" applyNumberFormat="1" applyFont="1" applyFill="1" applyBorder="1" applyAlignment="1" quotePrefix="1">
      <alignment horizontal="center" vertical="center" wrapText="1"/>
    </xf>
    <xf numFmtId="3" fontId="150" fillId="36" borderId="0" xfId="115" applyNumberFormat="1" applyFont="1" applyFill="1" applyBorder="1" applyAlignment="1">
      <alignment horizontal="center" vertical="center" wrapText="1"/>
      <protection/>
    </xf>
    <xf numFmtId="1" fontId="143" fillId="36" borderId="14" xfId="115" applyNumberFormat="1" applyFont="1" applyFill="1" applyBorder="1" applyAlignment="1">
      <alignment horizontal="center" vertical="center" wrapText="1"/>
      <protection/>
    </xf>
    <xf numFmtId="1" fontId="143" fillId="36" borderId="9" xfId="115" applyNumberFormat="1" applyFont="1" applyFill="1" applyBorder="1" applyAlignment="1">
      <alignment vertical="center"/>
      <protection/>
    </xf>
    <xf numFmtId="1" fontId="144" fillId="36" borderId="9" xfId="115" applyNumberFormat="1" applyFont="1" applyFill="1" applyBorder="1" applyAlignment="1">
      <alignment vertical="center"/>
      <protection/>
    </xf>
    <xf numFmtId="175" fontId="143" fillId="36" borderId="9" xfId="49" applyNumberFormat="1" applyFont="1" applyFill="1" applyBorder="1" applyAlignment="1">
      <alignment vertical="center"/>
    </xf>
    <xf numFmtId="1" fontId="143" fillId="36" borderId="0" xfId="115" applyNumberFormat="1" applyFont="1" applyFill="1" applyAlignment="1">
      <alignment vertical="center"/>
      <protection/>
    </xf>
    <xf numFmtId="1" fontId="143" fillId="36" borderId="0" xfId="115" applyNumberFormat="1" applyFont="1" applyFill="1" applyBorder="1" applyAlignment="1">
      <alignment vertical="center"/>
      <protection/>
    </xf>
    <xf numFmtId="0" fontId="144" fillId="36" borderId="9" xfId="0" applyFont="1" applyFill="1" applyBorder="1" applyAlignment="1">
      <alignment horizontal="center" vertical="center" wrapText="1"/>
    </xf>
    <xf numFmtId="198" fontId="155" fillId="36" borderId="9" xfId="49" applyNumberFormat="1" applyFont="1" applyFill="1" applyBorder="1" applyAlignment="1">
      <alignment horizontal="right" vertical="center"/>
    </xf>
    <xf numFmtId="198" fontId="155" fillId="36" borderId="9" xfId="49" applyNumberFormat="1" applyFont="1" applyFill="1" applyBorder="1" applyAlignment="1">
      <alignment horizontal="center" vertical="center"/>
    </xf>
    <xf numFmtId="1" fontId="142" fillId="36" borderId="9" xfId="115" applyNumberFormat="1" applyFont="1" applyFill="1" applyBorder="1" applyAlignment="1">
      <alignment vertical="center"/>
      <protection/>
    </xf>
    <xf numFmtId="3" fontId="143" fillId="36" borderId="9" xfId="0" applyNumberFormat="1" applyFont="1" applyFill="1" applyBorder="1" applyAlignment="1">
      <alignment horizontal="left" vertical="center" wrapText="1"/>
    </xf>
    <xf numFmtId="3" fontId="144" fillId="36" borderId="9" xfId="0" applyNumberFormat="1" applyFont="1" applyFill="1" applyBorder="1" applyAlignment="1">
      <alignment horizontal="left" vertical="center" wrapText="1"/>
    </xf>
    <xf numFmtId="0" fontId="144" fillId="36" borderId="9" xfId="0" applyFont="1" applyFill="1" applyBorder="1" applyAlignment="1">
      <alignment horizontal="left" vertical="center" wrapText="1"/>
    </xf>
    <xf numFmtId="49" fontId="144" fillId="36" borderId="9" xfId="115" applyNumberFormat="1" applyFont="1" applyFill="1" applyBorder="1" applyAlignment="1">
      <alignment horizontal="center" vertical="center"/>
      <protection/>
    </xf>
    <xf numFmtId="3" fontId="142" fillId="36" borderId="9" xfId="0" applyNumberFormat="1" applyFont="1" applyFill="1" applyBorder="1" applyAlignment="1">
      <alignment horizontal="left" vertical="center" wrapText="1"/>
    </xf>
    <xf numFmtId="3" fontId="148" fillId="36" borderId="9" xfId="0" applyNumberFormat="1" applyFont="1" applyFill="1" applyBorder="1" applyAlignment="1">
      <alignment horizontal="left" vertical="center" wrapText="1"/>
    </xf>
    <xf numFmtId="0" fontId="142" fillId="36" borderId="9" xfId="0" applyFont="1" applyFill="1" applyBorder="1" applyAlignment="1">
      <alignment horizontal="left" vertical="center" wrapText="1"/>
    </xf>
    <xf numFmtId="0" fontId="148" fillId="36" borderId="9" xfId="0" applyFont="1" applyFill="1" applyBorder="1" applyAlignment="1">
      <alignment horizontal="left" vertical="center" wrapText="1"/>
    </xf>
    <xf numFmtId="3" fontId="142" fillId="36" borderId="9" xfId="115" applyNumberFormat="1" applyFont="1" applyFill="1" applyBorder="1" applyAlignment="1">
      <alignment vertical="center" wrapText="1"/>
      <protection/>
    </xf>
    <xf numFmtId="1" fontId="143" fillId="36" borderId="14" xfId="115" applyNumberFormat="1" applyFont="1" applyFill="1" applyBorder="1" applyAlignment="1">
      <alignment vertical="center" wrapText="1"/>
      <protection/>
    </xf>
    <xf numFmtId="3" fontId="143" fillId="36" borderId="9" xfId="115" applyNumberFormat="1" applyFont="1" applyFill="1" applyBorder="1" applyAlignment="1">
      <alignment vertical="center" wrapText="1"/>
      <protection/>
    </xf>
    <xf numFmtId="3" fontId="144" fillId="36" borderId="9" xfId="115" applyNumberFormat="1" applyFont="1" applyFill="1" applyBorder="1" applyAlignment="1">
      <alignment vertical="center" wrapText="1"/>
      <protection/>
    </xf>
    <xf numFmtId="0" fontId="145" fillId="36" borderId="9" xfId="0" applyFont="1" applyFill="1" applyBorder="1" applyAlignment="1">
      <alignment wrapText="1"/>
    </xf>
    <xf numFmtId="1" fontId="144" fillId="36" borderId="0" xfId="115" applyNumberFormat="1" applyFont="1" applyFill="1" applyAlignment="1">
      <alignment vertical="center"/>
      <protection/>
    </xf>
    <xf numFmtId="1" fontId="145" fillId="36" borderId="0" xfId="115" applyNumberFormat="1" applyFont="1" applyFill="1" applyAlignment="1">
      <alignment horizontal="center" vertical="center"/>
      <protection/>
    </xf>
    <xf numFmtId="1" fontId="145" fillId="36" borderId="0" xfId="115" applyNumberFormat="1" applyFont="1" applyFill="1" applyAlignment="1">
      <alignment vertical="center" wrapText="1"/>
      <protection/>
    </xf>
    <xf numFmtId="1" fontId="145" fillId="36" borderId="0" xfId="115" applyNumberFormat="1" applyFont="1" applyFill="1" applyAlignment="1">
      <alignment horizontal="center" vertical="center" wrapText="1"/>
      <protection/>
    </xf>
    <xf numFmtId="1" fontId="144" fillId="36" borderId="0" xfId="115" applyNumberFormat="1" applyFont="1" applyFill="1" applyAlignment="1">
      <alignment horizontal="right" vertical="center"/>
      <protection/>
    </xf>
    <xf numFmtId="1" fontId="142" fillId="36" borderId="9" xfId="115" applyNumberFormat="1" applyFont="1" applyFill="1" applyBorder="1" applyAlignment="1" quotePrefix="1">
      <alignment horizontal="left" vertical="center" wrapText="1"/>
      <protection/>
    </xf>
    <xf numFmtId="1" fontId="151" fillId="36" borderId="9" xfId="115" applyNumberFormat="1" applyFont="1" applyFill="1" applyBorder="1" applyAlignment="1" quotePrefix="1">
      <alignment horizontal="left" vertical="center" wrapText="1"/>
      <protection/>
    </xf>
    <xf numFmtId="0" fontId="152" fillId="36" borderId="9" xfId="0" applyFont="1" applyFill="1" applyBorder="1" applyAlignment="1">
      <alignment horizontal="justify" vertical="center"/>
    </xf>
    <xf numFmtId="1" fontId="143" fillId="36" borderId="18" xfId="115" applyNumberFormat="1" applyFont="1" applyFill="1" applyBorder="1" applyAlignment="1">
      <alignment horizontal="center" vertical="center" wrapText="1"/>
      <protection/>
    </xf>
    <xf numFmtId="1" fontId="149" fillId="36" borderId="9" xfId="115" applyNumberFormat="1" applyFont="1" applyFill="1" applyBorder="1" applyAlignment="1" quotePrefix="1">
      <alignment horizontal="center" vertical="center" wrapText="1"/>
      <protection/>
    </xf>
    <xf numFmtId="1" fontId="152" fillId="36" borderId="9" xfId="115" applyNumberFormat="1" applyFont="1" applyFill="1" applyBorder="1" applyAlignment="1">
      <alignment horizontal="center" vertical="center" wrapText="1"/>
      <protection/>
    </xf>
    <xf numFmtId="0" fontId="142" fillId="36" borderId="9" xfId="114" applyFont="1" applyFill="1" applyBorder="1" applyAlignment="1">
      <alignment horizontal="center" vertical="center" wrapText="1"/>
      <protection/>
    </xf>
    <xf numFmtId="0" fontId="143" fillId="36" borderId="9" xfId="114" applyFont="1" applyFill="1" applyBorder="1" applyAlignment="1">
      <alignment horizontal="center" vertical="center" wrapText="1"/>
      <protection/>
    </xf>
    <xf numFmtId="0" fontId="156" fillId="36" borderId="9" xfId="0" applyFont="1" applyFill="1" applyBorder="1" applyAlignment="1">
      <alignment horizontal="left" vertical="center" wrapText="1"/>
    </xf>
    <xf numFmtId="1" fontId="143" fillId="0" borderId="9" xfId="115" applyNumberFormat="1" applyFont="1" applyBorder="1" applyAlignment="1">
      <alignment horizontal="center" vertical="center" wrapText="1"/>
      <protection/>
    </xf>
    <xf numFmtId="3" fontId="156" fillId="0" borderId="9" xfId="115" applyNumberFormat="1" applyFont="1" applyBorder="1" applyAlignment="1">
      <alignment horizontal="center" vertical="center" wrapText="1"/>
      <protection/>
    </xf>
    <xf numFmtId="1" fontId="145" fillId="0" borderId="0" xfId="115" applyNumberFormat="1" applyFont="1" applyAlignment="1">
      <alignment horizontal="right" vertical="center"/>
      <protection/>
    </xf>
    <xf numFmtId="1" fontId="146" fillId="0" borderId="0" xfId="115" applyNumberFormat="1" applyFont="1" applyAlignment="1">
      <alignment horizontal="right" vertical="center"/>
      <protection/>
    </xf>
    <xf numFmtId="3" fontId="145" fillId="0" borderId="0" xfId="115" applyNumberFormat="1" applyFont="1" applyAlignment="1">
      <alignment horizontal="center" vertical="center" wrapText="1"/>
      <protection/>
    </xf>
    <xf numFmtId="1" fontId="142" fillId="0" borderId="15" xfId="115" applyNumberFormat="1" applyFont="1" applyBorder="1" applyAlignment="1">
      <alignment horizontal="center" vertical="center"/>
      <protection/>
    </xf>
    <xf numFmtId="1" fontId="142" fillId="0" borderId="21" xfId="115" applyNumberFormat="1" applyFont="1" applyBorder="1" applyAlignment="1">
      <alignment vertical="center" wrapText="1"/>
      <protection/>
    </xf>
    <xf numFmtId="49" fontId="143" fillId="0" borderId="9" xfId="115" applyNumberFormat="1" applyFont="1" applyBorder="1" applyAlignment="1">
      <alignment horizontal="center" vertical="center" wrapText="1"/>
      <protection/>
    </xf>
    <xf numFmtId="3" fontId="156" fillId="0" borderId="0" xfId="115" applyNumberFormat="1" applyFont="1" applyAlignment="1">
      <alignment horizontal="center" vertical="center" wrapText="1"/>
      <protection/>
    </xf>
    <xf numFmtId="49" fontId="142" fillId="0" borderId="9" xfId="115" applyNumberFormat="1" applyFont="1" applyBorder="1" applyAlignment="1">
      <alignment horizontal="center" vertical="center" wrapText="1"/>
      <protection/>
    </xf>
    <xf numFmtId="49" fontId="142" fillId="0" borderId="9" xfId="115" applyNumberFormat="1" applyFont="1" applyBorder="1" applyAlignment="1">
      <alignment horizontal="left" vertical="center" wrapText="1"/>
      <protection/>
    </xf>
    <xf numFmtId="1" fontId="143" fillId="0" borderId="9" xfId="115" applyNumberFormat="1" applyFont="1" applyBorder="1" applyAlignment="1">
      <alignment vertical="center" wrapText="1"/>
      <protection/>
    </xf>
    <xf numFmtId="0" fontId="143" fillId="0" borderId="9" xfId="0" applyFont="1" applyBorder="1" applyAlignment="1">
      <alignment horizontal="center" vertical="center" wrapText="1"/>
    </xf>
    <xf numFmtId="3" fontId="143" fillId="0" borderId="9" xfId="115" applyNumberFormat="1" applyFont="1" applyBorder="1" applyAlignment="1">
      <alignment horizontal="center" vertical="center" wrapText="1"/>
      <protection/>
    </xf>
    <xf numFmtId="49" fontId="143" fillId="0" borderId="0" xfId="115" applyNumberFormat="1" applyFont="1" applyAlignment="1">
      <alignment horizontal="center" vertical="center" wrapText="1"/>
      <protection/>
    </xf>
    <xf numFmtId="3" fontId="143" fillId="0" borderId="9" xfId="0" applyNumberFormat="1" applyFont="1" applyBorder="1" applyAlignment="1">
      <alignment wrapText="1"/>
    </xf>
    <xf numFmtId="3" fontId="143" fillId="0" borderId="0" xfId="115" applyNumberFormat="1" applyFont="1" applyAlignment="1">
      <alignment horizontal="center" vertical="center" wrapText="1"/>
      <protection/>
    </xf>
    <xf numFmtId="1" fontId="143" fillId="0" borderId="9" xfId="115" applyNumberFormat="1" applyFont="1" applyBorder="1" applyAlignment="1">
      <alignment horizontal="left" vertical="center" wrapText="1"/>
      <protection/>
    </xf>
    <xf numFmtId="1" fontId="142" fillId="0" borderId="9" xfId="115" applyNumberFormat="1" applyFont="1" applyBorder="1" applyAlignment="1">
      <alignment horizontal="left" vertical="center" wrapText="1"/>
      <protection/>
    </xf>
    <xf numFmtId="3" fontId="142" fillId="0" borderId="9" xfId="115" applyNumberFormat="1" applyFont="1" applyBorder="1" applyAlignment="1">
      <alignment horizontal="center" vertical="center" wrapText="1"/>
      <protection/>
    </xf>
    <xf numFmtId="0" fontId="143" fillId="0" borderId="9" xfId="0" applyFont="1" applyBorder="1" applyAlignment="1">
      <alignment vertical="center" wrapText="1"/>
    </xf>
    <xf numFmtId="49" fontId="156" fillId="0" borderId="9" xfId="115" applyNumberFormat="1" applyFont="1" applyBorder="1" applyAlignment="1">
      <alignment horizontal="center" vertical="center"/>
      <protection/>
    </xf>
    <xf numFmtId="1" fontId="156" fillId="0" borderId="9" xfId="115" applyNumberFormat="1" applyFont="1" applyBorder="1" applyAlignment="1">
      <alignment vertical="center" wrapText="1"/>
      <protection/>
    </xf>
    <xf numFmtId="1" fontId="156" fillId="0" borderId="9" xfId="115" applyNumberFormat="1" applyFont="1" applyBorder="1" applyAlignment="1">
      <alignment vertical="center"/>
      <protection/>
    </xf>
    <xf numFmtId="1" fontId="145" fillId="0" borderId="0" xfId="115" applyNumberFormat="1" applyFont="1" applyAlignment="1">
      <alignment vertical="center"/>
      <protection/>
    </xf>
    <xf numFmtId="49" fontId="143" fillId="0" borderId="9" xfId="115" applyNumberFormat="1" applyFont="1" applyBorder="1" applyAlignment="1">
      <alignment horizontal="left" vertical="center" wrapText="1"/>
      <protection/>
    </xf>
    <xf numFmtId="204" fontId="156" fillId="0" borderId="9" xfId="115" applyNumberFormat="1" applyFont="1" applyBorder="1" applyAlignment="1">
      <alignment horizontal="center" vertical="center" wrapText="1"/>
      <protection/>
    </xf>
    <xf numFmtId="204" fontId="156" fillId="0" borderId="0" xfId="115" applyNumberFormat="1" applyFont="1" applyAlignment="1">
      <alignment horizontal="center" vertical="center" wrapText="1"/>
      <protection/>
    </xf>
    <xf numFmtId="3" fontId="155" fillId="36" borderId="9" xfId="115" applyNumberFormat="1" applyFont="1" applyFill="1" applyBorder="1" applyAlignment="1">
      <alignment horizontal="center" vertical="center" wrapText="1"/>
      <protection/>
    </xf>
    <xf numFmtId="3" fontId="145" fillId="0" borderId="9" xfId="115" applyNumberFormat="1" applyFont="1" applyBorder="1" applyAlignment="1">
      <alignment horizontal="center" vertical="center" wrapText="1"/>
      <protection/>
    </xf>
    <xf numFmtId="1" fontId="156" fillId="0" borderId="0" xfId="115" applyNumberFormat="1" applyFont="1" applyAlignment="1">
      <alignment horizontal="center" vertical="center" wrapText="1"/>
      <protection/>
    </xf>
    <xf numFmtId="1" fontId="146" fillId="0" borderId="0" xfId="115" applyNumberFormat="1" applyFont="1" applyAlignment="1">
      <alignment horizontal="center" vertical="center" wrapText="1"/>
      <protection/>
    </xf>
    <xf numFmtId="3" fontId="142" fillId="36" borderId="17" xfId="115" applyNumberFormat="1" applyFont="1" applyFill="1" applyBorder="1" applyAlignment="1">
      <alignment horizontal="center" vertical="center" wrapText="1"/>
      <protection/>
    </xf>
    <xf numFmtId="1" fontId="142" fillId="36" borderId="17" xfId="115" applyNumberFormat="1" applyFont="1" applyFill="1" applyBorder="1" applyAlignment="1">
      <alignment horizontal="center" vertical="center" wrapText="1"/>
      <protection/>
    </xf>
    <xf numFmtId="3" fontId="148" fillId="36" borderId="17" xfId="115" applyNumberFormat="1" applyFont="1" applyFill="1" applyBorder="1" applyAlignment="1">
      <alignment horizontal="center" vertical="center" wrapText="1"/>
      <protection/>
    </xf>
    <xf numFmtId="3" fontId="145" fillId="37" borderId="0" xfId="115" applyNumberFormat="1" applyFont="1" applyFill="1" applyAlignment="1">
      <alignment horizontal="center" vertical="center" wrapText="1"/>
      <protection/>
    </xf>
    <xf numFmtId="203" fontId="157" fillId="0" borderId="0" xfId="0" applyNumberFormat="1" applyFont="1" applyAlignment="1">
      <alignment/>
    </xf>
    <xf numFmtId="204" fontId="143" fillId="0" borderId="9" xfId="115" applyNumberFormat="1" applyFont="1" applyBorder="1" applyAlignment="1">
      <alignment horizontal="center" vertical="center" wrapText="1"/>
      <protection/>
    </xf>
    <xf numFmtId="49" fontId="145" fillId="0" borderId="0" xfId="115" applyNumberFormat="1" applyFont="1" applyAlignment="1">
      <alignment horizontal="center" vertical="center"/>
      <protection/>
    </xf>
    <xf numFmtId="1" fontId="145" fillId="0" borderId="0" xfId="115" applyNumberFormat="1" applyFont="1" applyAlignment="1">
      <alignment vertical="center" wrapText="1"/>
      <protection/>
    </xf>
    <xf numFmtId="3" fontId="142" fillId="38" borderId="0" xfId="115" applyNumberFormat="1" applyFont="1" applyFill="1" applyBorder="1" applyAlignment="1">
      <alignment horizontal="center" vertical="center" wrapText="1"/>
      <protection/>
    </xf>
    <xf numFmtId="0" fontId="143" fillId="36" borderId="9" xfId="0" applyFont="1" applyFill="1" applyBorder="1" applyAlignment="1" quotePrefix="1">
      <alignment horizontal="left" vertical="center" wrapText="1"/>
    </xf>
    <xf numFmtId="0" fontId="145" fillId="36" borderId="0" xfId="0" applyFont="1" applyFill="1" applyAlignment="1">
      <alignment wrapText="1"/>
    </xf>
    <xf numFmtId="0" fontId="145" fillId="36" borderId="9" xfId="0" applyFont="1" applyFill="1" applyBorder="1" applyAlignment="1">
      <alignment horizontal="left" vertical="center" wrapText="1"/>
    </xf>
    <xf numFmtId="1" fontId="155" fillId="36" borderId="9" xfId="115" applyNumberFormat="1" applyFont="1" applyFill="1" applyBorder="1" applyAlignment="1">
      <alignment horizontal="center" vertical="center" wrapText="1"/>
      <protection/>
    </xf>
    <xf numFmtId="3" fontId="155" fillId="36" borderId="9" xfId="115" applyNumberFormat="1" applyFont="1" applyFill="1" applyBorder="1" applyAlignment="1" quotePrefix="1">
      <alignment horizontal="left" vertical="center" wrapText="1"/>
      <protection/>
    </xf>
    <xf numFmtId="0" fontId="155" fillId="36" borderId="14" xfId="0" applyFont="1" applyFill="1" applyBorder="1" applyAlignment="1">
      <alignment horizontal="center" vertical="center" wrapText="1"/>
    </xf>
    <xf numFmtId="1" fontId="155" fillId="36" borderId="9" xfId="115" applyNumberFormat="1" applyFont="1" applyFill="1" applyBorder="1" applyAlignment="1">
      <alignment vertical="center" wrapText="1"/>
      <protection/>
    </xf>
    <xf numFmtId="3" fontId="155" fillId="36" borderId="9" xfId="115" applyNumberFormat="1" applyFont="1" applyFill="1" applyBorder="1" applyAlignment="1">
      <alignment vertical="center" wrapText="1"/>
      <protection/>
    </xf>
    <xf numFmtId="1" fontId="155" fillId="36" borderId="0" xfId="115" applyNumberFormat="1" applyFont="1" applyFill="1" applyAlignment="1">
      <alignment vertical="center"/>
      <protection/>
    </xf>
    <xf numFmtId="3" fontId="155" fillId="36" borderId="0" xfId="115" applyNumberFormat="1" applyFont="1" applyFill="1" applyBorder="1" applyAlignment="1">
      <alignment vertical="center" wrapText="1"/>
      <protection/>
    </xf>
    <xf numFmtId="1" fontId="155" fillId="36" borderId="0" xfId="115" applyNumberFormat="1" applyFont="1" applyFill="1" applyBorder="1" applyAlignment="1">
      <alignment vertical="center"/>
      <protection/>
    </xf>
    <xf numFmtId="0" fontId="145" fillId="0" borderId="9" xfId="0" applyFont="1" applyBorder="1" applyAlignment="1">
      <alignment wrapText="1"/>
    </xf>
    <xf numFmtId="0" fontId="4" fillId="0" borderId="9" xfId="0" applyFont="1" applyBorder="1" applyAlignment="1">
      <alignment horizontal="center" vertical="center" wrapText="1"/>
    </xf>
    <xf numFmtId="0" fontId="17" fillId="0" borderId="22" xfId="0" applyFont="1" applyBorder="1" applyAlignment="1">
      <alignment horizontal="left" vertical="center" wrapText="1"/>
    </xf>
    <xf numFmtId="0" fontId="13" fillId="0" borderId="1" xfId="0" applyFont="1" applyBorder="1" applyAlignment="1">
      <alignment horizontal="right" vertical="center" wrapText="1"/>
    </xf>
    <xf numFmtId="0" fontId="12" fillId="0" borderId="0" xfId="0" applyFont="1" applyBorder="1" applyAlignment="1">
      <alignment horizontal="center" vertical="center" wrapText="1"/>
    </xf>
    <xf numFmtId="1" fontId="3" fillId="0" borderId="0" xfId="115" applyNumberFormat="1" applyFont="1" applyFill="1" applyAlignment="1">
      <alignment horizontal="center" vertical="center" wrapText="1"/>
      <protection/>
    </xf>
    <xf numFmtId="0" fontId="4" fillId="0" borderId="0" xfId="0" applyFont="1" applyAlignment="1">
      <alignment horizontal="left" vertical="center" wrapText="1" readingOrder="1"/>
    </xf>
    <xf numFmtId="0" fontId="5" fillId="0" borderId="0" xfId="0" applyFont="1" applyAlignment="1">
      <alignment horizontal="center" vertical="center" wrapText="1" readingOrder="1"/>
    </xf>
    <xf numFmtId="0" fontId="5" fillId="0" borderId="0" xfId="0" applyFont="1" applyAlignment="1">
      <alignment horizontal="left" vertical="center" wrapText="1" readingOrder="1"/>
    </xf>
    <xf numFmtId="0" fontId="11" fillId="0" borderId="0" xfId="0" applyFont="1" applyBorder="1" applyAlignment="1">
      <alignment horizontal="right" vertical="center" wrapText="1"/>
    </xf>
    <xf numFmtId="1" fontId="146" fillId="0" borderId="0" xfId="115" applyNumberFormat="1" applyFont="1" applyAlignment="1">
      <alignment horizontal="center" vertical="center" wrapText="1"/>
      <protection/>
    </xf>
    <xf numFmtId="3" fontId="145" fillId="0" borderId="9" xfId="115" applyNumberFormat="1" applyFont="1" applyBorder="1" applyAlignment="1">
      <alignment horizontal="center" vertical="center" wrapText="1"/>
      <protection/>
    </xf>
    <xf numFmtId="3" fontId="146" fillId="0" borderId="9" xfId="115" applyNumberFormat="1" applyFont="1" applyBorder="1" applyAlignment="1">
      <alignment horizontal="center" vertical="center" wrapText="1"/>
      <protection/>
    </xf>
    <xf numFmtId="3" fontId="145" fillId="0" borderId="18" xfId="115" applyNumberFormat="1" applyFont="1" applyBorder="1" applyAlignment="1">
      <alignment horizontal="center" vertical="center" wrapText="1"/>
      <protection/>
    </xf>
    <xf numFmtId="3" fontId="145" fillId="0" borderId="11" xfId="115" applyNumberFormat="1" applyFont="1" applyBorder="1" applyAlignment="1">
      <alignment horizontal="center" vertical="center" wrapText="1"/>
      <protection/>
    </xf>
    <xf numFmtId="3" fontId="145" fillId="0" borderId="17" xfId="115" applyNumberFormat="1" applyFont="1" applyBorder="1" applyAlignment="1">
      <alignment horizontal="center" vertical="center" wrapText="1"/>
      <protection/>
    </xf>
    <xf numFmtId="1" fontId="156" fillId="0" borderId="0" xfId="115" applyNumberFormat="1" applyFont="1" applyAlignment="1">
      <alignment horizontal="center" vertical="center" wrapText="1"/>
      <protection/>
    </xf>
    <xf numFmtId="3" fontId="145" fillId="0" borderId="23" xfId="115" applyNumberFormat="1" applyFont="1" applyBorder="1" applyAlignment="1">
      <alignment horizontal="center" vertical="center" wrapText="1"/>
      <protection/>
    </xf>
    <xf numFmtId="3" fontId="145" fillId="0" borderId="24" xfId="115" applyNumberFormat="1" applyFont="1" applyBorder="1" applyAlignment="1">
      <alignment horizontal="center" vertical="center" wrapText="1"/>
      <protection/>
    </xf>
    <xf numFmtId="3" fontId="145" fillId="0" borderId="25" xfId="115" applyNumberFormat="1" applyFont="1" applyBorder="1" applyAlignment="1">
      <alignment horizontal="center" vertical="center" wrapText="1"/>
      <protection/>
    </xf>
    <xf numFmtId="3" fontId="145" fillId="0" borderId="26" xfId="115" applyNumberFormat="1" applyFont="1" applyBorder="1" applyAlignment="1">
      <alignment horizontal="center" vertical="center" wrapText="1"/>
      <protection/>
    </xf>
    <xf numFmtId="49" fontId="145" fillId="0" borderId="9" xfId="115" applyNumberFormat="1" applyFont="1" applyBorder="1" applyAlignment="1">
      <alignment horizontal="center" vertical="center" wrapText="1"/>
      <protection/>
    </xf>
    <xf numFmtId="49" fontId="156" fillId="0" borderId="0" xfId="115" applyNumberFormat="1" applyFont="1" applyAlignment="1">
      <alignment horizontal="center" vertical="center"/>
      <protection/>
    </xf>
    <xf numFmtId="1" fontId="156" fillId="0" borderId="0" xfId="115" applyNumberFormat="1" applyFont="1" applyAlignment="1">
      <alignment horizontal="center" vertical="center"/>
      <protection/>
    </xf>
    <xf numFmtId="1" fontId="146" fillId="0" borderId="1" xfId="115" applyNumberFormat="1" applyFont="1" applyBorder="1" applyAlignment="1">
      <alignment horizontal="right" vertical="center"/>
      <protection/>
    </xf>
    <xf numFmtId="1" fontId="142" fillId="36" borderId="18" xfId="115" applyNumberFormat="1" applyFont="1" applyFill="1" applyBorder="1" applyAlignment="1">
      <alignment horizontal="center" vertical="center" wrapText="1"/>
      <protection/>
    </xf>
    <xf numFmtId="1" fontId="142" fillId="36" borderId="17" xfId="115" applyNumberFormat="1" applyFont="1" applyFill="1" applyBorder="1" applyAlignment="1">
      <alignment horizontal="center" vertical="center" wrapText="1"/>
      <protection/>
    </xf>
    <xf numFmtId="1" fontId="142" fillId="36" borderId="11" xfId="115" applyNumberFormat="1" applyFont="1" applyFill="1" applyBorder="1" applyAlignment="1">
      <alignment horizontal="center" vertical="center" wrapText="1"/>
      <protection/>
    </xf>
    <xf numFmtId="3" fontId="142" fillId="36" borderId="18" xfId="115" applyNumberFormat="1" applyFont="1" applyFill="1" applyBorder="1" applyAlignment="1">
      <alignment horizontal="center" vertical="center" wrapText="1"/>
      <protection/>
    </xf>
    <xf numFmtId="3" fontId="142" fillId="36" borderId="11" xfId="115" applyNumberFormat="1" applyFont="1" applyFill="1" applyBorder="1" applyAlignment="1">
      <alignment horizontal="center" vertical="center" wrapText="1"/>
      <protection/>
    </xf>
    <xf numFmtId="3" fontId="142" fillId="36" borderId="17" xfId="115" applyNumberFormat="1" applyFont="1" applyFill="1" applyBorder="1" applyAlignment="1">
      <alignment horizontal="center" vertical="center" wrapText="1"/>
      <protection/>
    </xf>
    <xf numFmtId="1" fontId="142" fillId="36" borderId="23" xfId="115" applyNumberFormat="1" applyFont="1" applyFill="1" applyBorder="1" applyAlignment="1">
      <alignment horizontal="center" vertical="center" wrapText="1"/>
      <protection/>
    </xf>
    <xf numFmtId="1" fontId="142" fillId="36" borderId="22" xfId="115" applyNumberFormat="1" applyFont="1" applyFill="1" applyBorder="1" applyAlignment="1">
      <alignment horizontal="center" vertical="center" wrapText="1"/>
      <protection/>
    </xf>
    <xf numFmtId="1" fontId="156" fillId="36" borderId="0" xfId="115" applyNumberFormat="1" applyFont="1" applyFill="1" applyAlignment="1">
      <alignment horizontal="center" vertical="center" wrapText="1"/>
      <protection/>
    </xf>
    <xf numFmtId="1" fontId="142" fillId="36" borderId="24" xfId="115" applyNumberFormat="1" applyFont="1" applyFill="1" applyBorder="1" applyAlignment="1">
      <alignment horizontal="center" vertical="center" wrapText="1"/>
      <protection/>
    </xf>
    <xf numFmtId="1" fontId="158" fillId="36" borderId="14" xfId="115" applyNumberFormat="1" applyFont="1" applyFill="1" applyBorder="1" applyAlignment="1">
      <alignment horizontal="center" vertical="center" wrapText="1"/>
      <protection/>
    </xf>
    <xf numFmtId="1" fontId="158" fillId="36" borderId="19" xfId="115" applyNumberFormat="1" applyFont="1" applyFill="1" applyBorder="1" applyAlignment="1">
      <alignment horizontal="center" vertical="center" wrapText="1"/>
      <protection/>
    </xf>
    <xf numFmtId="3" fontId="142" fillId="36" borderId="23" xfId="115" applyNumberFormat="1" applyFont="1" applyFill="1" applyBorder="1" applyAlignment="1">
      <alignment horizontal="center" vertical="center" wrapText="1"/>
      <protection/>
    </xf>
    <xf numFmtId="3" fontId="142" fillId="36" borderId="22" xfId="115" applyNumberFormat="1" applyFont="1" applyFill="1" applyBorder="1" applyAlignment="1">
      <alignment horizontal="center" vertical="center" wrapText="1"/>
      <protection/>
    </xf>
    <xf numFmtId="3" fontId="142" fillId="36" borderId="24" xfId="115" applyNumberFormat="1" applyFont="1" applyFill="1" applyBorder="1" applyAlignment="1">
      <alignment horizontal="center" vertical="center" wrapText="1"/>
      <protection/>
    </xf>
    <xf numFmtId="1" fontId="146" fillId="36" borderId="1" xfId="115" applyNumberFormat="1" applyFont="1" applyFill="1" applyBorder="1" applyAlignment="1">
      <alignment horizontal="center" vertical="center"/>
      <protection/>
    </xf>
    <xf numFmtId="1" fontId="158" fillId="36" borderId="9" xfId="115" applyNumberFormat="1" applyFont="1" applyFill="1" applyBorder="1" applyAlignment="1">
      <alignment horizontal="center" vertical="center" wrapText="1"/>
      <protection/>
    </xf>
    <xf numFmtId="1" fontId="149" fillId="36" borderId="14" xfId="115" applyNumberFormat="1" applyFont="1" applyFill="1" applyBorder="1" applyAlignment="1">
      <alignment horizontal="center" vertical="center" wrapText="1"/>
      <protection/>
    </xf>
    <xf numFmtId="1" fontId="149" fillId="36" borderId="5" xfId="115" applyNumberFormat="1" applyFont="1" applyFill="1" applyBorder="1" applyAlignment="1">
      <alignment horizontal="center" vertical="center" wrapText="1"/>
      <protection/>
    </xf>
    <xf numFmtId="1" fontId="149" fillId="36" borderId="19" xfId="115" applyNumberFormat="1" applyFont="1" applyFill="1" applyBorder="1" applyAlignment="1">
      <alignment horizontal="center" vertical="center" wrapText="1"/>
      <protection/>
    </xf>
    <xf numFmtId="1" fontId="147" fillId="36" borderId="1" xfId="115" applyNumberFormat="1" applyFont="1" applyFill="1" applyBorder="1" applyAlignment="1">
      <alignment horizontal="center" vertical="center" wrapText="1"/>
      <protection/>
    </xf>
    <xf numFmtId="3" fontId="148" fillId="36" borderId="18" xfId="115" applyNumberFormat="1" applyFont="1" applyFill="1" applyBorder="1" applyAlignment="1">
      <alignment horizontal="center" vertical="center" wrapText="1"/>
      <protection/>
    </xf>
    <xf numFmtId="3" fontId="148" fillId="36" borderId="17" xfId="115" applyNumberFormat="1" applyFont="1" applyFill="1" applyBorder="1" applyAlignment="1">
      <alignment horizontal="center" vertical="center" wrapText="1"/>
      <protection/>
    </xf>
    <xf numFmtId="1" fontId="14" fillId="0" borderId="9" xfId="115" applyNumberFormat="1" applyFont="1" applyFill="1" applyBorder="1" applyAlignment="1">
      <alignment horizontal="center" vertical="center"/>
      <protection/>
    </xf>
    <xf numFmtId="0" fontId="17" fillId="0" borderId="0" xfId="0" applyFont="1" applyAlignment="1">
      <alignment horizontal="center" vertical="center" wrapText="1" readingOrder="1"/>
    </xf>
    <xf numFmtId="3" fontId="14" fillId="0" borderId="9" xfId="115" applyNumberFormat="1" applyFont="1" applyFill="1" applyBorder="1" applyAlignment="1">
      <alignment horizontal="center" vertical="center" wrapText="1"/>
      <protection/>
    </xf>
    <xf numFmtId="1" fontId="34" fillId="0" borderId="1" xfId="115" applyNumberFormat="1" applyFont="1" applyFill="1" applyBorder="1" applyAlignment="1">
      <alignment horizontal="right" vertical="center"/>
      <protection/>
    </xf>
    <xf numFmtId="1" fontId="29" fillId="0" borderId="0" xfId="115" applyNumberFormat="1" applyFont="1" applyFill="1" applyAlignment="1">
      <alignment horizontal="right" vertical="center"/>
      <protection/>
    </xf>
    <xf numFmtId="3" fontId="14" fillId="0" borderId="9" xfId="115" applyNumberFormat="1" applyFont="1" applyBorder="1" applyAlignment="1">
      <alignment horizontal="center" vertical="center" wrapText="1"/>
      <protection/>
    </xf>
    <xf numFmtId="1" fontId="34" fillId="0" borderId="22" xfId="115" applyNumberFormat="1" applyFont="1" applyFill="1" applyBorder="1" applyAlignment="1">
      <alignment horizontal="left" vertical="center" wrapText="1"/>
      <protection/>
    </xf>
    <xf numFmtId="1" fontId="34" fillId="0" borderId="0" xfId="115" applyNumberFormat="1" applyFont="1" applyFill="1" applyBorder="1" applyAlignment="1" quotePrefix="1">
      <alignment horizontal="left" vertical="center" wrapText="1"/>
      <protection/>
    </xf>
    <xf numFmtId="1" fontId="34" fillId="0" borderId="0" xfId="115" applyNumberFormat="1" applyFont="1" applyFill="1" applyBorder="1" applyAlignment="1">
      <alignment horizontal="left" vertical="center" wrapText="1"/>
      <protection/>
    </xf>
    <xf numFmtId="1" fontId="14" fillId="0" borderId="0" xfId="115" applyNumberFormat="1" applyFont="1" applyFill="1" applyAlignment="1">
      <alignment horizontal="left" vertical="center" wrapText="1"/>
      <protection/>
    </xf>
    <xf numFmtId="0" fontId="14" fillId="0" borderId="9" xfId="115" applyNumberFormat="1" applyFont="1" applyFill="1" applyBorder="1" applyAlignment="1">
      <alignment horizontal="center" vertical="center" wrapText="1"/>
      <protection/>
    </xf>
    <xf numFmtId="3" fontId="14" fillId="0" borderId="18" xfId="115" applyNumberFormat="1" applyFont="1" applyBorder="1" applyAlignment="1">
      <alignment horizontal="center" vertical="center" wrapText="1"/>
      <protection/>
    </xf>
    <xf numFmtId="3" fontId="14" fillId="0" borderId="11" xfId="115" applyNumberFormat="1" applyFont="1" applyBorder="1" applyAlignment="1">
      <alignment horizontal="center" vertical="center" wrapText="1"/>
      <protection/>
    </xf>
    <xf numFmtId="3" fontId="14" fillId="0" borderId="17" xfId="115" applyNumberFormat="1" applyFont="1" applyBorder="1" applyAlignment="1">
      <alignment horizontal="center" vertical="center" wrapText="1"/>
      <protection/>
    </xf>
    <xf numFmtId="1" fontId="14" fillId="0" borderId="0" xfId="115" applyNumberFormat="1" applyFont="1" applyFill="1" applyBorder="1" applyAlignment="1">
      <alignment horizontal="center" vertical="center" wrapText="1"/>
      <protection/>
    </xf>
    <xf numFmtId="1" fontId="26" fillId="0" borderId="22" xfId="115" applyNumberFormat="1" applyFont="1" applyFill="1" applyBorder="1" applyAlignment="1">
      <alignment horizontal="left" vertical="center" wrapText="1"/>
      <protection/>
    </xf>
    <xf numFmtId="0" fontId="41" fillId="0" borderId="9" xfId="95" applyFont="1" applyBorder="1" applyAlignment="1">
      <alignment horizontal="center" vertical="center" wrapText="1"/>
      <protection/>
    </xf>
    <xf numFmtId="1" fontId="22" fillId="0" borderId="0" xfId="115" applyNumberFormat="1" applyFont="1" applyFill="1" applyAlignment="1">
      <alignment horizontal="center" vertical="center" wrapText="1"/>
      <protection/>
    </xf>
    <xf numFmtId="1" fontId="21" fillId="0" borderId="0" xfId="115" applyNumberFormat="1" applyFont="1" applyFill="1" applyAlignment="1">
      <alignment horizontal="right" vertical="center"/>
      <protection/>
    </xf>
    <xf numFmtId="1" fontId="20" fillId="0" borderId="1" xfId="115" applyNumberFormat="1" applyFont="1" applyFill="1" applyBorder="1" applyAlignment="1">
      <alignment horizontal="right" vertical="center"/>
      <protection/>
    </xf>
    <xf numFmtId="49" fontId="14" fillId="0" borderId="9" xfId="115" applyNumberFormat="1" applyFont="1" applyBorder="1" applyAlignment="1">
      <alignment horizontal="center" vertical="center" wrapText="1"/>
      <protection/>
    </xf>
    <xf numFmtId="0" fontId="4" fillId="0" borderId="9" xfId="95" applyFont="1" applyBorder="1" applyAlignment="1">
      <alignment horizontal="center" vertical="center" wrapText="1"/>
      <protection/>
    </xf>
    <xf numFmtId="1" fontId="26" fillId="0" borderId="0" xfId="115" applyNumberFormat="1" applyFont="1" applyFill="1" applyBorder="1" applyAlignment="1">
      <alignment horizontal="left" vertical="center" wrapText="1"/>
      <protection/>
    </xf>
    <xf numFmtId="1" fontId="14" fillId="0" borderId="9" xfId="115" applyNumberFormat="1" applyFont="1" applyFill="1" applyBorder="1" applyAlignment="1">
      <alignment horizontal="center" vertical="center" wrapText="1"/>
      <protection/>
    </xf>
    <xf numFmtId="1" fontId="20" fillId="0" borderId="0" xfId="115" applyNumberFormat="1" applyFont="1" applyFill="1" applyBorder="1" applyAlignment="1">
      <alignment horizontal="right" vertical="center"/>
      <protection/>
    </xf>
    <xf numFmtId="3" fontId="14" fillId="35" borderId="9" xfId="115" applyNumberFormat="1" applyFont="1" applyFill="1" applyBorder="1" applyAlignment="1">
      <alignment horizontal="center" vertical="center" wrapText="1"/>
      <protection/>
    </xf>
    <xf numFmtId="3" fontId="14" fillId="0" borderId="23" xfId="115" applyNumberFormat="1" applyFont="1" applyFill="1" applyBorder="1" applyAlignment="1">
      <alignment horizontal="center" vertical="center" wrapText="1"/>
      <protection/>
    </xf>
    <xf numFmtId="3" fontId="14" fillId="0" borderId="25" xfId="115" applyNumberFormat="1" applyFont="1" applyFill="1" applyBorder="1" applyAlignment="1">
      <alignment horizontal="center" vertical="center" wrapText="1"/>
      <protection/>
    </xf>
    <xf numFmtId="3" fontId="14" fillId="0" borderId="14" xfId="115" applyNumberFormat="1" applyFont="1" applyFill="1" applyBorder="1" applyAlignment="1">
      <alignment horizontal="center" vertical="center" wrapText="1"/>
      <protection/>
    </xf>
    <xf numFmtId="3" fontId="14" fillId="0" borderId="5" xfId="115" applyNumberFormat="1" applyFont="1" applyFill="1" applyBorder="1" applyAlignment="1">
      <alignment horizontal="center" vertical="center" wrapText="1"/>
      <protection/>
    </xf>
    <xf numFmtId="3" fontId="14" fillId="0" borderId="19" xfId="115" applyNumberFormat="1" applyFont="1" applyFill="1" applyBorder="1" applyAlignment="1">
      <alignment horizontal="center" vertical="center" wrapText="1"/>
      <protection/>
    </xf>
    <xf numFmtId="1" fontId="47" fillId="0" borderId="1" xfId="115" applyNumberFormat="1" applyFont="1" applyFill="1" applyBorder="1" applyAlignment="1">
      <alignment horizontal="right" vertical="center"/>
      <protection/>
    </xf>
    <xf numFmtId="49" fontId="14" fillId="0" borderId="18" xfId="115" applyNumberFormat="1" applyFont="1" applyBorder="1" applyAlignment="1">
      <alignment horizontal="center" vertical="center" wrapText="1"/>
      <protection/>
    </xf>
    <xf numFmtId="49" fontId="14" fillId="0" borderId="11" xfId="115" applyNumberFormat="1" applyFont="1" applyBorder="1" applyAlignment="1">
      <alignment horizontal="center" vertical="center" wrapText="1"/>
      <protection/>
    </xf>
    <xf numFmtId="49" fontId="14" fillId="0" borderId="17" xfId="115" applyNumberFormat="1" applyFont="1" applyBorder="1" applyAlignment="1">
      <alignment horizontal="center" vertical="center" wrapText="1"/>
      <protection/>
    </xf>
    <xf numFmtId="1" fontId="36" fillId="0" borderId="14" xfId="115" applyNumberFormat="1" applyFont="1" applyFill="1" applyBorder="1" applyAlignment="1">
      <alignment horizontal="center" vertical="center"/>
      <protection/>
    </xf>
    <xf numFmtId="1" fontId="36" fillId="0" borderId="5" xfId="115" applyNumberFormat="1" applyFont="1" applyFill="1" applyBorder="1" applyAlignment="1">
      <alignment horizontal="center" vertical="center"/>
      <protection/>
    </xf>
    <xf numFmtId="1" fontId="36" fillId="0" borderId="19" xfId="115" applyNumberFormat="1" applyFont="1" applyFill="1" applyBorder="1" applyAlignment="1">
      <alignment horizontal="center" vertical="center"/>
      <protection/>
    </xf>
    <xf numFmtId="1" fontId="45" fillId="0" borderId="0" xfId="115" applyNumberFormat="1" applyFont="1" applyFill="1" applyAlignment="1">
      <alignment horizontal="center" vertical="center" wrapText="1"/>
      <protection/>
    </xf>
    <xf numFmtId="1" fontId="44" fillId="0" borderId="0" xfId="115" applyNumberFormat="1" applyFont="1" applyFill="1" applyAlignment="1">
      <alignment horizontal="right" vertical="center"/>
      <protection/>
    </xf>
    <xf numFmtId="0" fontId="30" fillId="0" borderId="0" xfId="0" applyFont="1" applyAlignment="1">
      <alignment horizontal="left" vertical="center" wrapText="1" readingOrder="1"/>
    </xf>
    <xf numFmtId="0" fontId="17" fillId="0" borderId="0" xfId="0" applyFont="1" applyAlignment="1">
      <alignment horizontal="left" vertical="center" wrapText="1" readingOrder="1"/>
    </xf>
    <xf numFmtId="3" fontId="14" fillId="0" borderId="22" xfId="115" applyNumberFormat="1" applyFont="1" applyFill="1" applyBorder="1" applyAlignment="1">
      <alignment horizontal="center" vertical="center" wrapText="1"/>
      <protection/>
    </xf>
    <xf numFmtId="3" fontId="14" fillId="0" borderId="24" xfId="115" applyNumberFormat="1" applyFont="1" applyFill="1" applyBorder="1" applyAlignment="1">
      <alignment horizontal="center" vertical="center" wrapText="1"/>
      <protection/>
    </xf>
    <xf numFmtId="3" fontId="14" fillId="0" borderId="18" xfId="115" applyNumberFormat="1" applyFont="1" applyFill="1" applyBorder="1" applyAlignment="1">
      <alignment horizontal="center" vertical="center" wrapText="1"/>
      <protection/>
    </xf>
    <xf numFmtId="3" fontId="14" fillId="0" borderId="11" xfId="115" applyNumberFormat="1" applyFont="1" applyFill="1" applyBorder="1" applyAlignment="1">
      <alignment horizontal="center" vertical="center" wrapText="1"/>
      <protection/>
    </xf>
    <xf numFmtId="3" fontId="14" fillId="0" borderId="17" xfId="115" applyNumberFormat="1" applyFont="1" applyFill="1" applyBorder="1" applyAlignment="1">
      <alignment horizontal="center" vertical="center" wrapText="1"/>
      <protection/>
    </xf>
    <xf numFmtId="3" fontId="14" fillId="0" borderId="14" xfId="115" applyNumberFormat="1" applyFont="1" applyBorder="1" applyAlignment="1">
      <alignment horizontal="center" vertical="center" wrapText="1"/>
      <protection/>
    </xf>
    <xf numFmtId="3" fontId="14" fillId="0" borderId="5" xfId="115" applyNumberFormat="1" applyFont="1" applyBorder="1" applyAlignment="1">
      <alignment horizontal="center" vertical="center" wrapText="1"/>
      <protection/>
    </xf>
    <xf numFmtId="3" fontId="14" fillId="0" borderId="19" xfId="115" applyNumberFormat="1" applyFont="1" applyBorder="1" applyAlignment="1">
      <alignment horizontal="center" vertical="center" wrapText="1"/>
      <protection/>
    </xf>
    <xf numFmtId="0" fontId="34" fillId="0" borderId="0" xfId="115" applyNumberFormat="1" applyFont="1" applyFill="1" applyBorder="1" applyAlignment="1" quotePrefix="1">
      <alignment horizontal="left" vertical="center" wrapText="1"/>
      <protection/>
    </xf>
    <xf numFmtId="0" fontId="34" fillId="0" borderId="22" xfId="115" applyNumberFormat="1" applyFont="1" applyFill="1" applyBorder="1" applyAlignment="1">
      <alignment horizontal="left" vertical="center"/>
      <protection/>
    </xf>
    <xf numFmtId="1" fontId="34" fillId="0" borderId="0" xfId="115" applyNumberFormat="1" applyFont="1" applyFill="1" applyAlignment="1" quotePrefix="1">
      <alignment horizontal="left" vertical="center" wrapText="1"/>
      <protection/>
    </xf>
    <xf numFmtId="49" fontId="34" fillId="0" borderId="0" xfId="115" applyNumberFormat="1" applyFont="1" applyFill="1" applyBorder="1" applyAlignment="1">
      <alignment horizontal="left" vertical="center"/>
      <protection/>
    </xf>
    <xf numFmtId="1" fontId="27" fillId="0" borderId="0" xfId="115" applyNumberFormat="1" applyFont="1" applyFill="1" applyAlignment="1">
      <alignment horizontal="center" vertical="center" wrapText="1"/>
      <protection/>
    </xf>
    <xf numFmtId="1" fontId="28" fillId="0" borderId="0" xfId="115" applyNumberFormat="1" applyFont="1" applyFill="1" applyAlignment="1">
      <alignment horizontal="right" vertical="center"/>
      <protection/>
    </xf>
    <xf numFmtId="3" fontId="70" fillId="0" borderId="9" xfId="115" applyNumberFormat="1" applyFont="1" applyBorder="1" applyAlignment="1">
      <alignment horizontal="center" vertical="center" wrapText="1"/>
      <protection/>
    </xf>
    <xf numFmtId="3" fontId="70" fillId="0" borderId="9" xfId="115" applyNumberFormat="1" applyFont="1" applyFill="1" applyBorder="1" applyAlignment="1">
      <alignment horizontal="center" vertical="center" wrapText="1"/>
      <protection/>
    </xf>
    <xf numFmtId="3" fontId="70" fillId="0" borderId="18" xfId="115" applyNumberFormat="1" applyFont="1" applyFill="1" applyBorder="1" applyAlignment="1">
      <alignment horizontal="center" vertical="center" wrapText="1"/>
      <protection/>
    </xf>
    <xf numFmtId="3" fontId="70" fillId="0" borderId="11" xfId="115" applyNumberFormat="1" applyFont="1" applyFill="1" applyBorder="1" applyAlignment="1">
      <alignment horizontal="center" vertical="center" wrapText="1"/>
      <protection/>
    </xf>
    <xf numFmtId="3" fontId="70" fillId="0" borderId="17" xfId="115" applyNumberFormat="1" applyFont="1" applyFill="1" applyBorder="1" applyAlignment="1">
      <alignment horizontal="center" vertical="center" wrapText="1"/>
      <protection/>
    </xf>
    <xf numFmtId="0" fontId="70" fillId="0" borderId="9" xfId="0" applyFont="1" applyBorder="1" applyAlignment="1">
      <alignment horizontal="center" vertical="center" wrapText="1"/>
    </xf>
    <xf numFmtId="1" fontId="26" fillId="0" borderId="1" xfId="115" applyNumberFormat="1" applyFont="1" applyFill="1" applyBorder="1" applyAlignment="1">
      <alignment horizontal="right" vertical="center"/>
      <protection/>
    </xf>
    <xf numFmtId="1" fontId="70" fillId="0" borderId="9" xfId="115" applyNumberFormat="1" applyFont="1" applyFill="1" applyBorder="1" applyAlignment="1">
      <alignment horizontal="center" vertical="center"/>
      <protection/>
    </xf>
    <xf numFmtId="0" fontId="9" fillId="0" borderId="9" xfId="93" applyFont="1" applyBorder="1" applyAlignment="1">
      <alignment horizontal="center" vertical="center" wrapText="1" readingOrder="1"/>
      <protection/>
    </xf>
    <xf numFmtId="0" fontId="5" fillId="0" borderId="1" xfId="93" applyFont="1" applyBorder="1" applyAlignment="1">
      <alignment horizontal="right" vertical="center" wrapText="1" readingOrder="1"/>
      <protection/>
    </xf>
    <xf numFmtId="0" fontId="6" fillId="0" borderId="0" xfId="93" applyFont="1" applyAlignment="1">
      <alignment horizontal="center" vertical="center" wrapText="1" readingOrder="1"/>
      <protection/>
    </xf>
    <xf numFmtId="0" fontId="5" fillId="0" borderId="0" xfId="93" applyFont="1" applyAlignment="1">
      <alignment horizontal="center" vertical="center" wrapText="1" readingOrder="1"/>
      <protection/>
    </xf>
    <xf numFmtId="0" fontId="79" fillId="0" borderId="0" xfId="93" applyFont="1" applyAlignment="1">
      <alignment horizontal="right" vertical="center" wrapText="1" readingOrder="1"/>
      <protection/>
    </xf>
    <xf numFmtId="0" fontId="9" fillId="0" borderId="14" xfId="93" applyFont="1" applyBorder="1" applyAlignment="1">
      <alignment horizontal="center" vertical="center" wrapText="1" readingOrder="1"/>
      <protection/>
    </xf>
    <xf numFmtId="0" fontId="9" fillId="0" borderId="5" xfId="93" applyFont="1" applyBorder="1" applyAlignment="1">
      <alignment horizontal="center" vertical="center" wrapText="1" readingOrder="1"/>
      <protection/>
    </xf>
    <xf numFmtId="0" fontId="9" fillId="0" borderId="19" xfId="93" applyFont="1" applyBorder="1" applyAlignment="1">
      <alignment horizontal="center" vertical="center" wrapText="1" readingOrder="1"/>
      <protection/>
    </xf>
    <xf numFmtId="0" fontId="9" fillId="0" borderId="18" xfId="93" applyFont="1" applyBorder="1" applyAlignment="1">
      <alignment horizontal="center" vertical="center" wrapText="1" readingOrder="1"/>
      <protection/>
    </xf>
    <xf numFmtId="0" fontId="9" fillId="0" borderId="11" xfId="93" applyFont="1" applyBorder="1" applyAlignment="1">
      <alignment horizontal="center" vertical="center" wrapText="1" readingOrder="1"/>
      <protection/>
    </xf>
    <xf numFmtId="0" fontId="9" fillId="0" borderId="17" xfId="93" applyFont="1" applyBorder="1" applyAlignment="1">
      <alignment horizontal="center" vertical="center" wrapText="1" readingOrder="1"/>
      <protection/>
    </xf>
    <xf numFmtId="0" fontId="7" fillId="0" borderId="0" xfId="0" applyFont="1" applyBorder="1" applyAlignment="1">
      <alignment horizontal="center" vertical="center" wrapText="1"/>
    </xf>
    <xf numFmtId="0" fontId="51" fillId="0" borderId="0" xfId="0" applyFont="1" applyAlignment="1">
      <alignment horizontal="left" vertical="center" wrapText="1" readingOrder="1"/>
    </xf>
    <xf numFmtId="0" fontId="52" fillId="0" borderId="0" xfId="0" applyFont="1" applyAlignment="1">
      <alignment horizontal="center" vertical="center" wrapText="1" readingOrder="1"/>
    </xf>
    <xf numFmtId="0" fontId="52" fillId="0" borderId="0" xfId="0" applyFont="1" applyAlignment="1">
      <alignment horizontal="left" vertical="center" wrapText="1" readingOrder="1"/>
    </xf>
    <xf numFmtId="0" fontId="88" fillId="0" borderId="0" xfId="0" applyFont="1" applyBorder="1" applyAlignment="1">
      <alignment horizontal="righ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52" fillId="0" borderId="1" xfId="0" applyFont="1" applyBorder="1" applyAlignment="1">
      <alignment horizontal="right"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3" fontId="70" fillId="0" borderId="18" xfId="115" applyNumberFormat="1" applyFont="1" applyBorder="1" applyAlignment="1">
      <alignment horizontal="center" vertical="center" wrapText="1"/>
      <protection/>
    </xf>
    <xf numFmtId="3" fontId="70" fillId="0" borderId="11" xfId="115" applyNumberFormat="1" applyFont="1" applyBorder="1" applyAlignment="1">
      <alignment horizontal="center" vertical="center" wrapText="1"/>
      <protection/>
    </xf>
    <xf numFmtId="3" fontId="70" fillId="0" borderId="17" xfId="115" applyNumberFormat="1" applyFont="1" applyBorder="1" applyAlignment="1">
      <alignment horizontal="center" vertical="center" wrapText="1"/>
      <protection/>
    </xf>
  </cellXfs>
  <cellStyles count="1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μ¾÷AßAø " xfId="40"/>
    <cellStyle name="AeE­_INQUIRY ¿µ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2" xfId="51"/>
    <cellStyle name="Comma 3" xfId="52"/>
    <cellStyle name="Comma 4" xfId="53"/>
    <cellStyle name="Comma 4 2" xfId="54"/>
    <cellStyle name="Comma 5" xfId="55"/>
    <cellStyle name="Comma 6" xfId="56"/>
    <cellStyle name="Comma 7" xfId="57"/>
    <cellStyle name="comma zerodec" xfId="58"/>
    <cellStyle name="Comma0" xfId="59"/>
    <cellStyle name="Currency" xfId="60"/>
    <cellStyle name="Currency [0]" xfId="61"/>
    <cellStyle name="Currency0" xfId="62"/>
    <cellStyle name="Currency1" xfId="63"/>
    <cellStyle name="Date" xfId="64"/>
    <cellStyle name="Dollar (zero dec)" xfId="65"/>
    <cellStyle name="Explanatory Text" xfId="66"/>
    <cellStyle name="Fixed" xfId="67"/>
    <cellStyle name="Followed Hyperlink" xfId="68"/>
    <cellStyle name="Good" xfId="69"/>
    <cellStyle name="Grey" xfId="70"/>
    <cellStyle name="Header1" xfId="71"/>
    <cellStyle name="Header2" xfId="72"/>
    <cellStyle name="Heading 1" xfId="73"/>
    <cellStyle name="Heading 2" xfId="74"/>
    <cellStyle name="Heading 3" xfId="75"/>
    <cellStyle name="Heading 4" xfId="76"/>
    <cellStyle name="HEADING1" xfId="77"/>
    <cellStyle name="HEADING2" xfId="78"/>
    <cellStyle name="Hyperlink" xfId="79"/>
    <cellStyle name="Input" xfId="80"/>
    <cellStyle name="Input [yellow]" xfId="81"/>
    <cellStyle name="Linked Cell" xfId="82"/>
    <cellStyle name="Loai CBDT" xfId="83"/>
    <cellStyle name="Loai CT" xfId="84"/>
    <cellStyle name="Loai GD" xfId="85"/>
    <cellStyle name="Monétaire [0]_TARIFFS DB" xfId="86"/>
    <cellStyle name="Monétaire_TARIFFS DB" xfId="87"/>
    <cellStyle name="n" xfId="88"/>
    <cellStyle name="Neutral" xfId="89"/>
    <cellStyle name="New Times Roman" xfId="90"/>
    <cellStyle name="no dec" xfId="91"/>
    <cellStyle name="Normal - Style1" xfId="92"/>
    <cellStyle name="Normal 10" xfId="93"/>
    <cellStyle name="Normal 10 2" xfId="94"/>
    <cellStyle name="Normal 2" xfId="95"/>
    <cellStyle name="Normal 2 2" xfId="96"/>
    <cellStyle name="Normal 2 3" xfId="97"/>
    <cellStyle name="Normal 2 3 2" xfId="98"/>
    <cellStyle name="Normal 2 3_Bieu 2 TH nganh, linh vuc" xfId="99"/>
    <cellStyle name="Normal 2_Bang bieu" xfId="100"/>
    <cellStyle name="Normal 3" xfId="101"/>
    <cellStyle name="Normal 4" xfId="102"/>
    <cellStyle name="Normal 4 2" xfId="103"/>
    <cellStyle name="Normal 4_Bang bieu" xfId="104"/>
    <cellStyle name="Normal 5" xfId="105"/>
    <cellStyle name="Normal 6" xfId="106"/>
    <cellStyle name="Normal 7" xfId="107"/>
    <cellStyle name="Normal 8" xfId="108"/>
    <cellStyle name="Normal 8 2" xfId="109"/>
    <cellStyle name="Normal 8_Bieu 2 TH nganh, linh vuc" xfId="110"/>
    <cellStyle name="Normal 9" xfId="111"/>
    <cellStyle name="Normal 9 2" xfId="112"/>
    <cellStyle name="Normal 9_Bieu 2 TH nganh, linh vuc" xfId="113"/>
    <cellStyle name="Normal_2019_TONG HOP NHU CAU DAU TU CSVC GĐ 2017-2025 (In ra)" xfId="114"/>
    <cellStyle name="Normal_Bieu mau (CV )" xfId="115"/>
    <cellStyle name="Note" xfId="116"/>
    <cellStyle name="Output" xfId="117"/>
    <cellStyle name="Percent" xfId="118"/>
    <cellStyle name="Percent [2]" xfId="119"/>
    <cellStyle name="Percent 2" xfId="120"/>
    <cellStyle name="T" xfId="121"/>
    <cellStyle name="th" xfId="122"/>
    <cellStyle name="Title" xfId="123"/>
    <cellStyle name="Tong so" xfId="124"/>
    <cellStyle name="tong so 1" xfId="125"/>
    <cellStyle name="Total" xfId="126"/>
    <cellStyle name="viet" xfId="127"/>
    <cellStyle name="viet2" xfId="128"/>
    <cellStyle name="Warning Text" xfId="129"/>
    <cellStyle name="xuan" xfId="130"/>
    <cellStyle name=" [0.00]_ Att. 1- Cover" xfId="131"/>
    <cellStyle name="_ Att. 1- Cover" xfId="132"/>
    <cellStyle name="?_ Att. 1- Cover" xfId="133"/>
    <cellStyle name="똿뗦먛귟 [0.00]_PRODUCT DETAIL Q1" xfId="134"/>
    <cellStyle name="똿뗦먛귟_PRODUCT DETAIL Q1" xfId="135"/>
    <cellStyle name="믅됞 [0.00]_PRODUCT DETAIL Q1" xfId="136"/>
    <cellStyle name="믅됞_PRODUCT DETAIL Q1" xfId="137"/>
    <cellStyle name="백분율_95" xfId="138"/>
    <cellStyle name="뷭?_BOOKSHIP" xfId="139"/>
    <cellStyle name="콤마 [0]_1202" xfId="140"/>
    <cellStyle name="콤마_1202" xfId="141"/>
    <cellStyle name="통화 [0]_1202" xfId="142"/>
    <cellStyle name="통화_1202" xfId="143"/>
    <cellStyle name="표준_(정보부문)월별인원계획" xfId="144"/>
    <cellStyle name="一般_00Q3902REV.1" xfId="145"/>
    <cellStyle name="千分位[0]_00Q3902REV.1" xfId="146"/>
    <cellStyle name="千分位_00Q3902REV.1" xfId="147"/>
    <cellStyle name="貨幣 [0]_00Q3902REV.1" xfId="148"/>
    <cellStyle name="貨幣[0]_BRE" xfId="149"/>
    <cellStyle name="貨幣_00Q3902REV.1" xfId="1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2</xdr:row>
      <xdr:rowOff>19050</xdr:rowOff>
    </xdr:from>
    <xdr:to>
      <xdr:col>1</xdr:col>
      <xdr:colOff>1762125</xdr:colOff>
      <xdr:row>2</xdr:row>
      <xdr:rowOff>19050</xdr:rowOff>
    </xdr:to>
    <xdr:sp>
      <xdr:nvSpPr>
        <xdr:cNvPr id="1" name="Line 1"/>
        <xdr:cNvSpPr>
          <a:spLocks/>
        </xdr:cNvSpPr>
      </xdr:nvSpPr>
      <xdr:spPr>
        <a:xfrm>
          <a:off x="1409700" y="49530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742950</xdr:colOff>
      <xdr:row>2</xdr:row>
      <xdr:rowOff>19050</xdr:rowOff>
    </xdr:from>
    <xdr:to>
      <xdr:col>14</xdr:col>
      <xdr:colOff>95250</xdr:colOff>
      <xdr:row>2</xdr:row>
      <xdr:rowOff>19050</xdr:rowOff>
    </xdr:to>
    <xdr:sp>
      <xdr:nvSpPr>
        <xdr:cNvPr id="2" name="Line 2"/>
        <xdr:cNvSpPr>
          <a:spLocks/>
        </xdr:cNvSpPr>
      </xdr:nvSpPr>
      <xdr:spPr>
        <a:xfrm>
          <a:off x="7315200" y="495300"/>
          <a:ext cx="1847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MGT-DRT\MGT-IMPR\MGT-SC@\BA0397\INSULT'N\INS\ASK\PIPE-0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Sheet1"/>
      <sheetName val="MD"/>
      <sheetName val="ND"/>
      <sheetName val="CONG"/>
      <sheetName val="DGCT"/>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PIPE-03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Sheet2"/>
      <sheetName val="Sheet3"/>
      <sheetName val="Sheet4"/>
      <sheetName val="Sheet5"/>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9"/>
      <sheetName val="10"/>
      <sheetName val="Chart1"/>
      <sheetName val="Interim payment"/>
      <sheetName val="Letter"/>
      <sheetName val="Bid Sum"/>
      <sheetName val="Item B"/>
      <sheetName val="Dg A"/>
      <sheetName val="Dg B&amp;C"/>
      <sheetName val="Rates&amp;Prices"/>
      <sheetName val="Material at site"/>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Gia VL"/>
      <sheetName val="Bang gia ca may"/>
      <sheetName val="Bang luong CB"/>
      <sheetName val="Bang P.tich CT"/>
      <sheetName val="D.toan chi tiet"/>
      <sheetName val="Bang TH Dtoan"/>
      <sheetName val="XXXXXXXX"/>
      <sheetName val="DTHH"/>
      <sheetName val="Bang1"/>
      <sheetName val="TAI TRONG"/>
      <sheetName val="NOI LUC"/>
      <sheetName val="TINH DUYET THTT CHINH"/>
      <sheetName val="TDUYET THTT PHU"/>
      <sheetName val="TINH DAO DONG VA DO VONG"/>
      <sheetName val="TINH NEO"/>
      <sheetName val="Chi tiet - Dv lap"/>
      <sheetName val="TH KHTC"/>
      <sheetName val="000"/>
      <sheetName val="00000000"/>
      <sheetName val="Chart2"/>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cd viaK0-T6"/>
      <sheetName val="cdvia T6-Tc24"/>
      <sheetName val="cdvia Tc24-T46"/>
      <sheetName val="cdbtnL2ko-k0+361"/>
      <sheetName val="cd btnL2k0+361-T19"/>
      <sheetName val="XL4Test5"/>
      <sheetName val="Dong Dau"/>
      <sheetName val="Dong Dau (2)"/>
      <sheetName val="Sau dong"/>
      <sheetName val="Ma xa"/>
      <sheetName val="My dinh"/>
      <sheetName val="Tong cong"/>
      <sheetName val="1"/>
      <sheetName val="Congty"/>
      <sheetName val="VPPN"/>
      <sheetName val="XN74"/>
      <sheetName val="XN54"/>
      <sheetName val="XN33"/>
      <sheetName val="NK96"/>
      <sheetName val="KH12"/>
      <sheetName val="CN12"/>
      <sheetName val="HD12"/>
      <sheetName val="KH1"/>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Phu luc"/>
      <sheetName val="Gia trÞ"/>
      <sheetName val="DS them luong qui 4-2002"/>
      <sheetName val="Phuc loi 2-9-02"/>
      <sheetName val="PCLB-2002"/>
      <sheetName val="Thuong nhan dip 21-12-02"/>
      <sheetName val="Thuong dip nhan danh hieu AHL§"/>
      <sheetName val="Thang luong thu 13 nam 2002"/>
      <sheetName val="Luong SX# dip Tet Qui Mui(dong)"/>
      <sheetName val="VL"/>
      <sheetName val="CTXD"/>
      <sheetName val=".."/>
      <sheetName val="CTDN"/>
      <sheetName val="san vuon"/>
      <sheetName val="khu phu tro"/>
      <sheetName val="Thuyet minh"/>
      <sheetName val="CQ-HQ"/>
      <sheetName val="dutoan1"/>
      <sheetName val="Anhtoan"/>
      <sheetName val="dutoan2"/>
      <sheetName val="vat tu"/>
      <sheetName val="CHIT"/>
      <sheetName val="THXH"/>
      <sheetName val="BHXH"/>
      <sheetName val="PTCT"/>
      <sheetName val="CDghino"/>
      <sheetName val="Tonghop"/>
      <sheetName val="TH (T1-6)"/>
      <sheetName val="ThueTB"/>
      <sheetName val="SCD5"/>
      <sheetName val=" NL"/>
      <sheetName val="CPVL-CPM"/>
      <sheetName val="PTVL"/>
      <sheetName val="CD1"/>
      <sheetName val=" NL (2)"/>
      <sheetName val="CDTHCT"/>
      <sheetName val="CDTHCT (3)"/>
      <sheetName val="THCT"/>
      <sheetName val="cap cho cac DT"/>
      <sheetName val="Ung - hoan"/>
      <sheetName val="CP may"/>
      <sheetName val="SS"/>
      <sheetName val="NVL"/>
      <sheetName val="Tong Thu"/>
      <sheetName val="Tong Chi"/>
      <sheetName val="Truong hoc"/>
      <sheetName val="Cty CP"/>
      <sheetName val="G.thau 3B"/>
      <sheetName val="T.Hop Thu-chi"/>
      <sheetName val="TH mau moi tu T10"/>
      <sheetName val="Tong hop Quy IV"/>
      <sheetName val="tscd"/>
      <sheetName val="C45A-BH"/>
      <sheetName val="C46A-BH"/>
      <sheetName val="C47A-BH"/>
      <sheetName val="C48A-BH"/>
      <sheetName val="S-53-1"/>
      <sheetName val="KL VL"/>
      <sheetName val="KHCTiet"/>
      <sheetName val="QT 9-6"/>
      <sheetName val="Thuong luu HB"/>
      <sheetName val="QT03"/>
      <sheetName val="QT"/>
      <sheetName val="PTmay"/>
      <sheetName val="KK"/>
      <sheetName val="QT Ky T"/>
      <sheetName val="BCKT"/>
      <sheetName val="bc vt TON BAI"/>
      <sheetName val="XXXXXXX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KM"/>
      <sheetName val="KHOANMUC"/>
      <sheetName val="CPQL"/>
      <sheetName val="SANLUONG"/>
      <sheetName val="SSCP-SL"/>
      <sheetName val="CPSX"/>
      <sheetName val="KQKD"/>
      <sheetName val="CDSL (2)"/>
      <sheetName val="DT"/>
      <sheetName val="THND"/>
      <sheetName val="THMD"/>
      <sheetName val="Phtro1"/>
      <sheetName val="DTKS1"/>
      <sheetName val="CT1m"/>
      <sheetName val="Thep "/>
      <sheetName val="Chi tiet Khoi luong"/>
      <sheetName val="TH khoi luong"/>
      <sheetName val="Chiet tinh vat lieu "/>
      <sheetName val="TH KL VL"/>
      <sheetName val="00000001"/>
      <sheetName val="00000002"/>
      <sheetName val="00000003"/>
      <sheetName val="00000004"/>
      <sheetName val="Quyet toan"/>
      <sheetName val="Thu hoi"/>
      <sheetName val="Lai vay"/>
      <sheetName val="Tien vay"/>
      <sheetName val="Cong no"/>
      <sheetName val="Cop pha"/>
      <sheetName val="20000000"/>
      <sheetName val="phan tich DG"/>
      <sheetName val="gia vat lieu"/>
      <sheetName val="gia xe may"/>
      <sheetName val="gia nhan cong"/>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cong Q2"/>
      <sheetName val="T.U luong Q1"/>
      <sheetName val="T.U luong Q2"/>
      <sheetName val="T.U luong Q3"/>
      <sheetName val="clvl"/>
      <sheetName val="Chenh lech"/>
      <sheetName val="Kinh phí"/>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Quang Tri"/>
      <sheetName val="TTHue"/>
      <sheetName val="Da Nang"/>
      <sheetName val="Quang Nam"/>
      <sheetName val="Quang Ngai"/>
      <sheetName val="TH DH-QN"/>
      <sheetName val="KP HD"/>
      <sheetName val="DB HD"/>
      <sheetName val="sent to"/>
      <sheetName val="tc"/>
      <sheetName val="TDT"/>
      <sheetName val="xl"/>
      <sheetName val="NN"/>
      <sheetName val="Tralaivay"/>
      <sheetName val="TBTN"/>
      <sheetName val="CPTV"/>
      <sheetName val="PCCHAY"/>
      <sheetName val="dtks"/>
      <sheetName val="Phu luc HD"/>
      <sheetName val="Gia du thau"/>
      <sheetName val="PTDG"/>
      <sheetName val="Ca xe"/>
      <sheetName val="CT xa"/>
      <sheetName val="TLGC"/>
      <sheetName val="BL"/>
      <sheetName val="TM"/>
      <sheetName val="BU-gian"/>
      <sheetName val="Bu-Ha"/>
      <sheetName val="PTVT"/>
      <sheetName val="Gia DAN"/>
      <sheetName val="Dan"/>
      <sheetName val="Cuoc"/>
      <sheetName val="Bugia"/>
      <sheetName val="KL57"/>
      <sheetName val="Caodo"/>
      <sheetName val="Dat"/>
      <sheetName val="KL-CTTK"/>
      <sheetName val="BTH"/>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Ke"/>
    </sheetNames>
    <definedNames>
      <definedName name="DataFilter"/>
      <definedName name="DataSort"/>
      <definedName name="GoBack" sheetId="2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AQ33"/>
  <sheetViews>
    <sheetView zoomScaleSheetLayoutView="65" zoomScalePageLayoutView="0" workbookViewId="0" topLeftCell="A1">
      <selection activeCell="A1" sqref="A1:N1"/>
    </sheetView>
  </sheetViews>
  <sheetFormatPr defaultColWidth="9.125" defaultRowHeight="14.25"/>
  <cols>
    <col min="1" max="1" width="6.00390625" style="15" customWidth="1"/>
    <col min="2" max="2" width="30.875" style="16" customWidth="1"/>
    <col min="3" max="3" width="7.75390625" style="16" customWidth="1"/>
    <col min="4" max="6" width="8.75390625" style="16" customWidth="1"/>
    <col min="7" max="7" width="13.00390625" style="16" customWidth="1"/>
    <col min="8" max="8" width="8.75390625" style="16" customWidth="1"/>
    <col min="9" max="9" width="11.00390625" style="16" customWidth="1"/>
    <col min="10" max="10" width="9.25390625" style="16" customWidth="1"/>
    <col min="11" max="11" width="7.75390625" style="16" customWidth="1"/>
    <col min="12" max="12" width="8.25390625" style="16" customWidth="1"/>
    <col min="13" max="14" width="8.375" style="16" customWidth="1"/>
    <col min="15" max="15" width="13.00390625" style="16" customWidth="1"/>
    <col min="16" max="16" width="8.75390625" style="16" customWidth="1"/>
    <col min="17" max="17" width="11.00390625" style="16" customWidth="1"/>
    <col min="18" max="18" width="9.25390625" style="16" customWidth="1"/>
    <col min="19" max="19" width="7.25390625" style="16" customWidth="1"/>
    <col min="20" max="20" width="8.375" style="16" customWidth="1"/>
    <col min="21" max="22" width="8.125" style="16" customWidth="1"/>
    <col min="23" max="23" width="12.375" style="16" customWidth="1"/>
    <col min="24" max="24" width="8.75390625" style="16" customWidth="1"/>
    <col min="25" max="25" width="10.375" style="16" customWidth="1"/>
    <col min="26" max="28" width="8.75390625" style="16" customWidth="1"/>
    <col min="29" max="30" width="8.00390625" style="16" customWidth="1"/>
    <col min="31" max="31" width="11.625" style="16" customWidth="1"/>
    <col min="32" max="32" width="8.75390625" style="16" customWidth="1"/>
    <col min="33" max="33" width="10.375" style="16" customWidth="1"/>
    <col min="34" max="36" width="8.75390625" style="16" customWidth="1"/>
    <col min="37" max="37" width="8.00390625" style="16" customWidth="1"/>
    <col min="38" max="38" width="8.75390625" style="16" customWidth="1"/>
    <col min="39" max="39" width="12.375" style="16" customWidth="1"/>
    <col min="40" max="40" width="8.75390625" style="16" customWidth="1"/>
    <col min="41" max="41" width="12.75390625" style="16" customWidth="1"/>
    <col min="42" max="42" width="8.75390625" style="16" customWidth="1"/>
    <col min="43" max="43" width="8.25390625" style="16" customWidth="1"/>
    <col min="44" max="16384" width="9.125" style="11" customWidth="1"/>
  </cols>
  <sheetData>
    <row r="1" spans="1:43" s="17" customFormat="1" ht="25.5" customHeight="1">
      <c r="A1" s="392" t="s">
        <v>112</v>
      </c>
      <c r="B1" s="392"/>
      <c r="C1" s="392"/>
      <c r="D1" s="392"/>
      <c r="E1" s="392"/>
      <c r="F1" s="392"/>
      <c r="G1" s="392"/>
      <c r="H1" s="392"/>
      <c r="I1" s="392"/>
      <c r="J1" s="392"/>
      <c r="K1" s="392"/>
      <c r="L1" s="392"/>
      <c r="M1" s="392"/>
      <c r="N1" s="392"/>
      <c r="Q1" s="18"/>
      <c r="R1" s="18"/>
      <c r="S1" s="18"/>
      <c r="T1" s="18"/>
      <c r="U1" s="18"/>
      <c r="V1" s="19"/>
      <c r="W1" s="19"/>
      <c r="X1" s="19"/>
      <c r="Y1" s="19"/>
      <c r="Z1" s="19"/>
      <c r="AA1" s="19"/>
      <c r="AB1" s="19"/>
      <c r="AC1" s="19"/>
      <c r="AD1" s="19"/>
      <c r="AE1" s="19"/>
      <c r="AF1" s="19"/>
      <c r="AG1" s="19"/>
      <c r="AH1" s="19"/>
      <c r="AI1" s="19"/>
      <c r="AJ1" s="19"/>
      <c r="AK1" s="393" t="s">
        <v>91</v>
      </c>
      <c r="AL1" s="393"/>
      <c r="AM1" s="393"/>
      <c r="AN1" s="393"/>
      <c r="AO1" s="393"/>
      <c r="AP1" s="393"/>
      <c r="AQ1" s="19"/>
    </row>
    <row r="2" spans="1:43" s="17" customFormat="1" ht="26.25" customHeight="1">
      <c r="A2" s="394" t="s">
        <v>92</v>
      </c>
      <c r="B2" s="394"/>
      <c r="C2" s="394"/>
      <c r="D2" s="394"/>
      <c r="E2" s="394"/>
      <c r="F2" s="394"/>
      <c r="G2" s="394"/>
      <c r="H2" s="394"/>
      <c r="I2" s="394"/>
      <c r="J2" s="394"/>
      <c r="K2" s="394"/>
      <c r="L2" s="394"/>
      <c r="M2" s="394"/>
      <c r="N2" s="394"/>
      <c r="Q2" s="19"/>
      <c r="R2" s="19"/>
      <c r="S2" s="19"/>
      <c r="T2" s="19"/>
      <c r="U2" s="19"/>
      <c r="V2" s="19"/>
      <c r="W2" s="19"/>
      <c r="X2" s="19"/>
      <c r="Y2" s="19"/>
      <c r="Z2" s="19"/>
      <c r="AA2" s="19"/>
      <c r="AB2" s="19"/>
      <c r="AC2" s="19"/>
      <c r="AD2" s="19"/>
      <c r="AE2" s="19"/>
      <c r="AF2" s="19"/>
      <c r="AG2" s="19"/>
      <c r="AH2" s="19"/>
      <c r="AI2" s="19"/>
      <c r="AJ2" s="19"/>
      <c r="AK2" s="395" t="s">
        <v>93</v>
      </c>
      <c r="AL2" s="395"/>
      <c r="AM2" s="395"/>
      <c r="AN2" s="395"/>
      <c r="AO2" s="395"/>
      <c r="AP2" s="395"/>
      <c r="AQ2" s="19"/>
    </row>
    <row r="3" spans="1:43" s="17" customFormat="1" ht="25.5" customHeight="1">
      <c r="A3" s="396" t="s">
        <v>94</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row>
    <row r="4" spans="1:43" s="20" customFormat="1" ht="46.5" customHeight="1">
      <c r="A4" s="391" t="s">
        <v>113</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row>
    <row r="5" spans="1:43" s="17" customFormat="1" ht="27" customHeight="1">
      <c r="A5" s="390" t="s">
        <v>95</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row>
    <row r="6" spans="1:43" s="5" customFormat="1" ht="41.25" customHeight="1">
      <c r="A6" s="388" t="s">
        <v>96</v>
      </c>
      <c r="B6" s="388" t="s">
        <v>114</v>
      </c>
      <c r="C6" s="388" t="s">
        <v>97</v>
      </c>
      <c r="D6" s="388"/>
      <c r="E6" s="388"/>
      <c r="F6" s="388"/>
      <c r="G6" s="388"/>
      <c r="H6" s="388"/>
      <c r="I6" s="388"/>
      <c r="J6" s="388"/>
      <c r="K6" s="388"/>
      <c r="L6" s="388"/>
      <c r="M6" s="388"/>
      <c r="N6" s="388"/>
      <c r="O6" s="388"/>
      <c r="P6" s="388"/>
      <c r="Q6" s="388"/>
      <c r="R6" s="388"/>
      <c r="S6" s="388"/>
      <c r="T6" s="388"/>
      <c r="U6" s="388"/>
      <c r="V6" s="388"/>
      <c r="W6" s="388"/>
      <c r="X6" s="388"/>
      <c r="Y6" s="388"/>
      <c r="Z6" s="388"/>
      <c r="AA6" s="388" t="s">
        <v>98</v>
      </c>
      <c r="AB6" s="388"/>
      <c r="AC6" s="388"/>
      <c r="AD6" s="388"/>
      <c r="AE6" s="388"/>
      <c r="AF6" s="388"/>
      <c r="AG6" s="388"/>
      <c r="AH6" s="388"/>
      <c r="AI6" s="388"/>
      <c r="AJ6" s="388"/>
      <c r="AK6" s="388"/>
      <c r="AL6" s="388"/>
      <c r="AM6" s="388"/>
      <c r="AN6" s="388"/>
      <c r="AO6" s="388"/>
      <c r="AP6" s="388"/>
      <c r="AQ6" s="388" t="s">
        <v>99</v>
      </c>
    </row>
    <row r="7" spans="1:43" s="5" customFormat="1" ht="41.25" customHeight="1">
      <c r="A7" s="388"/>
      <c r="B7" s="388"/>
      <c r="C7" s="388" t="s">
        <v>101</v>
      </c>
      <c r="D7" s="388"/>
      <c r="E7" s="388"/>
      <c r="F7" s="388"/>
      <c r="G7" s="388"/>
      <c r="H7" s="388"/>
      <c r="I7" s="388"/>
      <c r="J7" s="388"/>
      <c r="K7" s="388" t="s">
        <v>115</v>
      </c>
      <c r="L7" s="388"/>
      <c r="M7" s="388"/>
      <c r="N7" s="388"/>
      <c r="O7" s="388"/>
      <c r="P7" s="388"/>
      <c r="Q7" s="388"/>
      <c r="R7" s="388"/>
      <c r="S7" s="388" t="s">
        <v>116</v>
      </c>
      <c r="T7" s="388"/>
      <c r="U7" s="388"/>
      <c r="V7" s="388"/>
      <c r="W7" s="388"/>
      <c r="X7" s="388"/>
      <c r="Y7" s="388"/>
      <c r="Z7" s="388"/>
      <c r="AA7" s="388" t="s">
        <v>117</v>
      </c>
      <c r="AB7" s="388"/>
      <c r="AC7" s="388"/>
      <c r="AD7" s="388"/>
      <c r="AE7" s="388"/>
      <c r="AF7" s="388"/>
      <c r="AG7" s="388"/>
      <c r="AH7" s="388"/>
      <c r="AI7" s="388" t="s">
        <v>118</v>
      </c>
      <c r="AJ7" s="388"/>
      <c r="AK7" s="388"/>
      <c r="AL7" s="388"/>
      <c r="AM7" s="388"/>
      <c r="AN7" s="388"/>
      <c r="AO7" s="388"/>
      <c r="AP7" s="388"/>
      <c r="AQ7" s="388"/>
    </row>
    <row r="8" spans="1:43" s="5" customFormat="1" ht="41.25" customHeight="1">
      <c r="A8" s="388"/>
      <c r="B8" s="388"/>
      <c r="C8" s="388" t="s">
        <v>102</v>
      </c>
      <c r="D8" s="388" t="s">
        <v>119</v>
      </c>
      <c r="E8" s="388"/>
      <c r="F8" s="388" t="s">
        <v>120</v>
      </c>
      <c r="G8" s="388" t="s">
        <v>121</v>
      </c>
      <c r="H8" s="388" t="s">
        <v>122</v>
      </c>
      <c r="I8" s="388" t="s">
        <v>123</v>
      </c>
      <c r="J8" s="388" t="s">
        <v>124</v>
      </c>
      <c r="K8" s="388" t="s">
        <v>102</v>
      </c>
      <c r="L8" s="388" t="s">
        <v>119</v>
      </c>
      <c r="M8" s="388"/>
      <c r="N8" s="388" t="s">
        <v>120</v>
      </c>
      <c r="O8" s="388" t="s">
        <v>121</v>
      </c>
      <c r="P8" s="388" t="s">
        <v>122</v>
      </c>
      <c r="Q8" s="388" t="s">
        <v>123</v>
      </c>
      <c r="R8" s="388" t="s">
        <v>124</v>
      </c>
      <c r="S8" s="388" t="s">
        <v>102</v>
      </c>
      <c r="T8" s="388" t="s">
        <v>119</v>
      </c>
      <c r="U8" s="388"/>
      <c r="V8" s="388" t="s">
        <v>120</v>
      </c>
      <c r="W8" s="388" t="s">
        <v>121</v>
      </c>
      <c r="X8" s="388" t="s">
        <v>122</v>
      </c>
      <c r="Y8" s="388" t="s">
        <v>125</v>
      </c>
      <c r="Z8" s="388" t="s">
        <v>124</v>
      </c>
      <c r="AA8" s="388" t="s">
        <v>102</v>
      </c>
      <c r="AB8" s="388" t="s">
        <v>119</v>
      </c>
      <c r="AC8" s="388"/>
      <c r="AD8" s="388" t="s">
        <v>120</v>
      </c>
      <c r="AE8" s="388" t="s">
        <v>121</v>
      </c>
      <c r="AF8" s="388" t="s">
        <v>122</v>
      </c>
      <c r="AG8" s="388" t="s">
        <v>125</v>
      </c>
      <c r="AH8" s="388" t="s">
        <v>124</v>
      </c>
      <c r="AI8" s="388" t="s">
        <v>102</v>
      </c>
      <c r="AJ8" s="388" t="s">
        <v>119</v>
      </c>
      <c r="AK8" s="388"/>
      <c r="AL8" s="388" t="s">
        <v>120</v>
      </c>
      <c r="AM8" s="388" t="s">
        <v>121</v>
      </c>
      <c r="AN8" s="388" t="s">
        <v>122</v>
      </c>
      <c r="AO8" s="388" t="s">
        <v>125</v>
      </c>
      <c r="AP8" s="388" t="s">
        <v>124</v>
      </c>
      <c r="AQ8" s="388"/>
    </row>
    <row r="9" spans="1:43" s="5" customFormat="1" ht="132" customHeight="1">
      <c r="A9" s="388"/>
      <c r="B9" s="388"/>
      <c r="C9" s="388"/>
      <c r="D9" s="7" t="s">
        <v>126</v>
      </c>
      <c r="E9" s="7" t="s">
        <v>127</v>
      </c>
      <c r="F9" s="388"/>
      <c r="G9" s="388"/>
      <c r="H9" s="388"/>
      <c r="I9" s="388"/>
      <c r="J9" s="388"/>
      <c r="K9" s="388"/>
      <c r="L9" s="7" t="s">
        <v>126</v>
      </c>
      <c r="M9" s="7" t="s">
        <v>127</v>
      </c>
      <c r="N9" s="388"/>
      <c r="O9" s="388"/>
      <c r="P9" s="388"/>
      <c r="Q9" s="388"/>
      <c r="R9" s="388"/>
      <c r="S9" s="388"/>
      <c r="T9" s="7" t="s">
        <v>126</v>
      </c>
      <c r="U9" s="7" t="s">
        <v>127</v>
      </c>
      <c r="V9" s="388"/>
      <c r="W9" s="388"/>
      <c r="X9" s="388"/>
      <c r="Y9" s="388"/>
      <c r="Z9" s="388"/>
      <c r="AA9" s="388"/>
      <c r="AB9" s="7" t="s">
        <v>126</v>
      </c>
      <c r="AC9" s="7" t="s">
        <v>127</v>
      </c>
      <c r="AD9" s="388"/>
      <c r="AE9" s="388"/>
      <c r="AF9" s="388"/>
      <c r="AG9" s="388"/>
      <c r="AH9" s="388"/>
      <c r="AI9" s="388"/>
      <c r="AJ9" s="7" t="s">
        <v>126</v>
      </c>
      <c r="AK9" s="7" t="s">
        <v>127</v>
      </c>
      <c r="AL9" s="388"/>
      <c r="AM9" s="388"/>
      <c r="AN9" s="388"/>
      <c r="AO9" s="388"/>
      <c r="AP9" s="388"/>
      <c r="AQ9" s="388"/>
    </row>
    <row r="10" spans="1:43" s="8" customFormat="1" ht="24" customHeight="1">
      <c r="A10" s="21">
        <v>1</v>
      </c>
      <c r="B10" s="21">
        <v>2</v>
      </c>
      <c r="C10" s="21">
        <v>3</v>
      </c>
      <c r="D10" s="21">
        <v>4</v>
      </c>
      <c r="E10" s="21">
        <v>5</v>
      </c>
      <c r="F10" s="21">
        <v>6</v>
      </c>
      <c r="G10" s="21">
        <v>7</v>
      </c>
      <c r="H10" s="21">
        <v>8</v>
      </c>
      <c r="I10" s="21">
        <v>9</v>
      </c>
      <c r="J10" s="21">
        <v>10</v>
      </c>
      <c r="K10" s="21">
        <v>11</v>
      </c>
      <c r="L10" s="21">
        <v>12</v>
      </c>
      <c r="M10" s="21">
        <v>13</v>
      </c>
      <c r="N10" s="21">
        <v>14</v>
      </c>
      <c r="O10" s="21">
        <v>15</v>
      </c>
      <c r="P10" s="21">
        <v>16</v>
      </c>
      <c r="Q10" s="21">
        <v>17</v>
      </c>
      <c r="R10" s="21">
        <v>18</v>
      </c>
      <c r="S10" s="21">
        <v>19</v>
      </c>
      <c r="T10" s="21">
        <v>20</v>
      </c>
      <c r="U10" s="21">
        <v>21</v>
      </c>
      <c r="V10" s="21">
        <v>22</v>
      </c>
      <c r="W10" s="21">
        <v>23</v>
      </c>
      <c r="X10" s="21">
        <v>24</v>
      </c>
      <c r="Y10" s="21">
        <v>25</v>
      </c>
      <c r="Z10" s="21">
        <v>26</v>
      </c>
      <c r="AA10" s="21">
        <v>27</v>
      </c>
      <c r="AB10" s="21">
        <v>28</v>
      </c>
      <c r="AC10" s="21">
        <v>29</v>
      </c>
      <c r="AD10" s="21">
        <v>30</v>
      </c>
      <c r="AE10" s="21">
        <v>31</v>
      </c>
      <c r="AF10" s="21">
        <v>32</v>
      </c>
      <c r="AG10" s="21">
        <v>33</v>
      </c>
      <c r="AH10" s="21">
        <v>34</v>
      </c>
      <c r="AI10" s="21">
        <v>35</v>
      </c>
      <c r="AJ10" s="21">
        <v>36</v>
      </c>
      <c r="AK10" s="21">
        <v>37</v>
      </c>
      <c r="AL10" s="21">
        <v>38</v>
      </c>
      <c r="AM10" s="21">
        <v>39</v>
      </c>
      <c r="AN10" s="21">
        <v>40</v>
      </c>
      <c r="AO10" s="21">
        <v>41</v>
      </c>
      <c r="AP10" s="21">
        <v>42</v>
      </c>
      <c r="AQ10" s="21">
        <v>43</v>
      </c>
    </row>
    <row r="11" spans="1:43" ht="36" customHeight="1">
      <c r="A11" s="7"/>
      <c r="B11" s="9" t="s">
        <v>105</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10"/>
    </row>
    <row r="12" spans="1:43" s="13" customFormat="1" ht="37.5">
      <c r="A12" s="22" t="s">
        <v>128</v>
      </c>
      <c r="B12" s="23" t="s">
        <v>129</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2"/>
      <c r="AH12" s="12"/>
      <c r="AI12" s="12"/>
      <c r="AJ12" s="12"/>
      <c r="AK12" s="12"/>
      <c r="AL12" s="12"/>
      <c r="AM12" s="12"/>
      <c r="AN12" s="12"/>
      <c r="AO12" s="12"/>
      <c r="AP12" s="12"/>
      <c r="AQ12" s="12"/>
    </row>
    <row r="13" spans="1:43" s="13" customFormat="1" ht="18.75">
      <c r="A13" s="22" t="s">
        <v>130</v>
      </c>
      <c r="B13" s="23" t="s">
        <v>131</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2"/>
      <c r="AH13" s="12"/>
      <c r="AI13" s="12"/>
      <c r="AJ13" s="12"/>
      <c r="AK13" s="12"/>
      <c r="AL13" s="12"/>
      <c r="AM13" s="12"/>
      <c r="AN13" s="12"/>
      <c r="AO13" s="12"/>
      <c r="AP13" s="12"/>
      <c r="AQ13" s="12"/>
    </row>
    <row r="14" spans="1:43" s="13" customFormat="1" ht="18.75">
      <c r="A14" s="22" t="s">
        <v>132</v>
      </c>
      <c r="B14" s="23" t="s">
        <v>133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2"/>
      <c r="AH14" s="12"/>
      <c r="AI14" s="12"/>
      <c r="AJ14" s="12"/>
      <c r="AK14" s="12"/>
      <c r="AL14" s="12"/>
      <c r="AM14" s="12"/>
      <c r="AN14" s="12"/>
      <c r="AO14" s="12"/>
      <c r="AP14" s="12"/>
      <c r="AQ14" s="12"/>
    </row>
    <row r="15" spans="1:43" s="13" customFormat="1" ht="18.75">
      <c r="A15" s="22" t="s">
        <v>134</v>
      </c>
      <c r="B15" s="23" t="s">
        <v>135</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2"/>
      <c r="AH15" s="12"/>
      <c r="AI15" s="12"/>
      <c r="AJ15" s="12"/>
      <c r="AK15" s="12"/>
      <c r="AL15" s="12"/>
      <c r="AM15" s="12"/>
      <c r="AN15" s="12"/>
      <c r="AO15" s="12"/>
      <c r="AP15" s="12"/>
      <c r="AQ15" s="12"/>
    </row>
    <row r="16" spans="1:43" s="26" customFormat="1" ht="37.5">
      <c r="A16" s="22" t="s">
        <v>136</v>
      </c>
      <c r="B16" s="23" t="s">
        <v>137</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5"/>
      <c r="AH16" s="25"/>
      <c r="AI16" s="25"/>
      <c r="AJ16" s="25"/>
      <c r="AK16" s="25"/>
      <c r="AL16" s="25"/>
      <c r="AM16" s="25"/>
      <c r="AN16" s="25"/>
      <c r="AO16" s="25"/>
      <c r="AP16" s="25"/>
      <c r="AQ16" s="25"/>
    </row>
    <row r="17" spans="1:43" s="13" customFormat="1" ht="18.75">
      <c r="A17" s="22" t="s">
        <v>138</v>
      </c>
      <c r="B17" s="23" t="s">
        <v>139</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2"/>
      <c r="AH17" s="12"/>
      <c r="AI17" s="12"/>
      <c r="AJ17" s="12"/>
      <c r="AK17" s="12"/>
      <c r="AL17" s="12"/>
      <c r="AM17" s="12"/>
      <c r="AN17" s="12"/>
      <c r="AO17" s="12"/>
      <c r="AP17" s="12"/>
      <c r="AQ17" s="12"/>
    </row>
    <row r="18" spans="1:43" s="13" customFormat="1" ht="18.75">
      <c r="A18" s="22" t="s">
        <v>111</v>
      </c>
      <c r="B18" s="23" t="s">
        <v>140</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2"/>
      <c r="AH18" s="12"/>
      <c r="AI18" s="12"/>
      <c r="AJ18" s="12"/>
      <c r="AK18" s="12"/>
      <c r="AL18" s="12"/>
      <c r="AM18" s="12"/>
      <c r="AN18" s="12"/>
      <c r="AO18" s="12"/>
      <c r="AP18" s="12"/>
      <c r="AQ18" s="12"/>
    </row>
    <row r="19" spans="1:43" s="13" customFormat="1" ht="18.75">
      <c r="A19" s="22" t="s">
        <v>141</v>
      </c>
      <c r="B19" s="23" t="s">
        <v>142</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2"/>
      <c r="AH19" s="12"/>
      <c r="AI19" s="12"/>
      <c r="AJ19" s="12"/>
      <c r="AK19" s="12"/>
      <c r="AL19" s="12"/>
      <c r="AM19" s="12"/>
      <c r="AN19" s="12"/>
      <c r="AO19" s="12"/>
      <c r="AP19" s="12"/>
      <c r="AQ19" s="12"/>
    </row>
    <row r="20" spans="1:43" s="13" customFormat="1" ht="18.75">
      <c r="A20" s="22" t="s">
        <v>143</v>
      </c>
      <c r="B20" s="23" t="s">
        <v>144</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2"/>
      <c r="AH20" s="12"/>
      <c r="AI20" s="12"/>
      <c r="AJ20" s="12"/>
      <c r="AK20" s="12"/>
      <c r="AL20" s="12"/>
      <c r="AM20" s="12"/>
      <c r="AN20" s="12"/>
      <c r="AO20" s="12"/>
      <c r="AP20" s="12"/>
      <c r="AQ20" s="12"/>
    </row>
    <row r="21" spans="1:43" s="26" customFormat="1" ht="18.75">
      <c r="A21" s="22" t="s">
        <v>145</v>
      </c>
      <c r="B21" s="23" t="s">
        <v>146</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5"/>
      <c r="AH21" s="25"/>
      <c r="AI21" s="25"/>
      <c r="AJ21" s="25"/>
      <c r="AK21" s="25"/>
      <c r="AL21" s="25"/>
      <c r="AM21" s="25"/>
      <c r="AN21" s="25"/>
      <c r="AO21" s="25"/>
      <c r="AP21" s="25"/>
      <c r="AQ21" s="25"/>
    </row>
    <row r="22" spans="1:43" s="26" customFormat="1" ht="18.75">
      <c r="A22" s="22" t="s">
        <v>147</v>
      </c>
      <c r="B22" s="23" t="s">
        <v>148</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5"/>
      <c r="AH22" s="25"/>
      <c r="AI22" s="25"/>
      <c r="AJ22" s="25"/>
      <c r="AK22" s="25"/>
      <c r="AL22" s="25"/>
      <c r="AM22" s="25"/>
      <c r="AN22" s="25"/>
      <c r="AO22" s="25"/>
      <c r="AP22" s="25"/>
      <c r="AQ22" s="25"/>
    </row>
    <row r="23" spans="1:43" s="13" customFormat="1" ht="18.75">
      <c r="A23" s="22" t="s">
        <v>149</v>
      </c>
      <c r="B23" s="23" t="s">
        <v>150</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2"/>
      <c r="AH23" s="12"/>
      <c r="AI23" s="12"/>
      <c r="AJ23" s="12"/>
      <c r="AK23" s="12"/>
      <c r="AL23" s="12"/>
      <c r="AM23" s="12"/>
      <c r="AN23" s="12"/>
      <c r="AO23" s="12"/>
      <c r="AP23" s="12"/>
      <c r="AQ23" s="12"/>
    </row>
    <row r="24" spans="1:43" s="13" customFormat="1" ht="18.75">
      <c r="A24" s="22" t="s">
        <v>151</v>
      </c>
      <c r="B24" s="23" t="s">
        <v>152</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2"/>
      <c r="AH24" s="12"/>
      <c r="AI24" s="12"/>
      <c r="AJ24" s="12"/>
      <c r="AK24" s="12"/>
      <c r="AL24" s="12"/>
      <c r="AM24" s="12"/>
      <c r="AN24" s="12"/>
      <c r="AO24" s="12"/>
      <c r="AP24" s="12"/>
      <c r="AQ24" s="12"/>
    </row>
    <row r="25" spans="1:43" s="29" customFormat="1" ht="37.5">
      <c r="A25" s="22" t="s">
        <v>153</v>
      </c>
      <c r="B25" s="23" t="s">
        <v>154</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28"/>
      <c r="AI25" s="28"/>
      <c r="AJ25" s="28"/>
      <c r="AK25" s="28"/>
      <c r="AL25" s="28"/>
      <c r="AM25" s="28"/>
      <c r="AN25" s="28"/>
      <c r="AO25" s="28"/>
      <c r="AP25" s="28"/>
      <c r="AQ25" s="28"/>
    </row>
    <row r="26" spans="1:43" s="13" customFormat="1" ht="37.5">
      <c r="A26" s="22" t="s">
        <v>155</v>
      </c>
      <c r="B26" s="23" t="s">
        <v>156</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2"/>
      <c r="AH26" s="12"/>
      <c r="AI26" s="12"/>
      <c r="AJ26" s="12"/>
      <c r="AK26" s="12"/>
      <c r="AL26" s="12"/>
      <c r="AM26" s="12"/>
      <c r="AN26" s="12"/>
      <c r="AO26" s="12"/>
      <c r="AP26" s="12"/>
      <c r="AQ26" s="12"/>
    </row>
    <row r="27" spans="1:43" s="13" customFormat="1" ht="18.75">
      <c r="A27" s="22" t="s">
        <v>157</v>
      </c>
      <c r="B27" s="23" t="s">
        <v>158</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2"/>
      <c r="AH27" s="12"/>
      <c r="AI27" s="12"/>
      <c r="AJ27" s="12"/>
      <c r="AK27" s="12"/>
      <c r="AL27" s="12"/>
      <c r="AM27" s="12"/>
      <c r="AN27" s="12"/>
      <c r="AO27" s="12"/>
      <c r="AP27" s="12"/>
      <c r="AQ27" s="12"/>
    </row>
    <row r="28" spans="1:43" s="13" customFormat="1" ht="18.75">
      <c r="A28" s="22" t="s">
        <v>159</v>
      </c>
      <c r="B28" s="23" t="s">
        <v>160</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2"/>
      <c r="AH28" s="12"/>
      <c r="AI28" s="12"/>
      <c r="AJ28" s="12"/>
      <c r="AK28" s="12"/>
      <c r="AL28" s="12"/>
      <c r="AM28" s="12"/>
      <c r="AN28" s="12"/>
      <c r="AO28" s="12"/>
      <c r="AP28" s="12"/>
      <c r="AQ28" s="12"/>
    </row>
    <row r="29" spans="1:43" s="13" customFormat="1" ht="18.75">
      <c r="A29" s="22" t="s">
        <v>161</v>
      </c>
      <c r="B29" s="23" t="s">
        <v>162</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2"/>
      <c r="AH29" s="12"/>
      <c r="AI29" s="12"/>
      <c r="AJ29" s="12"/>
      <c r="AK29" s="12"/>
      <c r="AL29" s="12"/>
      <c r="AM29" s="12"/>
      <c r="AN29" s="12"/>
      <c r="AO29" s="12"/>
      <c r="AP29" s="12"/>
      <c r="AQ29" s="12"/>
    </row>
    <row r="30" spans="1:43" s="13" customFormat="1" ht="18.75">
      <c r="A30" s="22" t="s">
        <v>163</v>
      </c>
      <c r="B30" s="23" t="s">
        <v>164</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2"/>
      <c r="AH30" s="12"/>
      <c r="AI30" s="12"/>
      <c r="AJ30" s="12"/>
      <c r="AK30" s="12"/>
      <c r="AL30" s="12"/>
      <c r="AM30" s="12"/>
      <c r="AN30" s="12"/>
      <c r="AO30" s="12"/>
      <c r="AP30" s="12"/>
      <c r="AQ30" s="12"/>
    </row>
    <row r="31" spans="1:43" s="13" customFormat="1" ht="18.75" hidden="1">
      <c r="A31" s="22" t="s">
        <v>165</v>
      </c>
      <c r="B31" s="23" t="s">
        <v>166</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2"/>
      <c r="AH31" s="12"/>
      <c r="AI31" s="12"/>
      <c r="AJ31" s="12"/>
      <c r="AK31" s="12"/>
      <c r="AL31" s="12"/>
      <c r="AM31" s="12"/>
      <c r="AN31" s="12"/>
      <c r="AO31" s="12"/>
      <c r="AP31" s="12"/>
      <c r="AQ31" s="12"/>
    </row>
    <row r="32" spans="1:43" ht="6" customHeight="1">
      <c r="A32" s="7"/>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s="31" customFormat="1" ht="96" customHeight="1">
      <c r="A33" s="30"/>
      <c r="B33" s="389" t="s">
        <v>167</v>
      </c>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row>
  </sheetData>
  <sheetProtection/>
  <mergeCells count="53">
    <mergeCell ref="K7:R7"/>
    <mergeCell ref="S7:Z7"/>
    <mergeCell ref="AA7:AH7"/>
    <mergeCell ref="A4:AQ4"/>
    <mergeCell ref="A1:N1"/>
    <mergeCell ref="AK1:AP1"/>
    <mergeCell ref="A2:N2"/>
    <mergeCell ref="AK2:AP2"/>
    <mergeCell ref="A3:AQ3"/>
    <mergeCell ref="J8:J9"/>
    <mergeCell ref="K8:K9"/>
    <mergeCell ref="L8:M8"/>
    <mergeCell ref="A5:AQ5"/>
    <mergeCell ref="A6:A9"/>
    <mergeCell ref="B6:B9"/>
    <mergeCell ref="C6:Z6"/>
    <mergeCell ref="AA6:AP6"/>
    <mergeCell ref="AQ6:AQ9"/>
    <mergeCell ref="C7:J7"/>
    <mergeCell ref="W8:W9"/>
    <mergeCell ref="T8:U8"/>
    <mergeCell ref="S8:S9"/>
    <mergeCell ref="AI7:AP7"/>
    <mergeCell ref="C8:C9"/>
    <mergeCell ref="D8:E8"/>
    <mergeCell ref="F8:F9"/>
    <mergeCell ref="G8:G9"/>
    <mergeCell ref="H8:H9"/>
    <mergeCell ref="I8:I9"/>
    <mergeCell ref="N8:N9"/>
    <mergeCell ref="O8:O9"/>
    <mergeCell ref="P8:P9"/>
    <mergeCell ref="Q8:Q9"/>
    <mergeCell ref="R8:R9"/>
    <mergeCell ref="V8:V9"/>
    <mergeCell ref="X8:X9"/>
    <mergeCell ref="Y8:Y9"/>
    <mergeCell ref="Z8:Z9"/>
    <mergeCell ref="AO8:AO9"/>
    <mergeCell ref="AD8:AD9"/>
    <mergeCell ref="AE8:AE9"/>
    <mergeCell ref="AF8:AF9"/>
    <mergeCell ref="AG8:AG9"/>
    <mergeCell ref="AP8:AP9"/>
    <mergeCell ref="B33:AQ33"/>
    <mergeCell ref="AH8:AH9"/>
    <mergeCell ref="AI8:AI9"/>
    <mergeCell ref="AJ8:AK8"/>
    <mergeCell ref="AL8:AL9"/>
    <mergeCell ref="AM8:AM9"/>
    <mergeCell ref="AN8:AN9"/>
    <mergeCell ref="AA8:AA9"/>
    <mergeCell ref="AB8:AC8"/>
  </mergeCell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geOrder="overThenDown" paperSize="8" scale="48" r:id="rId1"/>
  <headerFooter differentFirst="1">
    <oddFooter>&amp;R&amp;P</oddFooter>
  </headerFooter>
</worksheet>
</file>

<file path=xl/worksheets/sheet10.xml><?xml version="1.0" encoding="utf-8"?>
<worksheet xmlns="http://schemas.openxmlformats.org/spreadsheetml/2006/main" xmlns:r="http://schemas.openxmlformats.org/officeDocument/2006/relationships">
  <sheetPr>
    <tabColor rgb="FF92D050"/>
  </sheetPr>
  <dimension ref="A1:AV325"/>
  <sheetViews>
    <sheetView zoomScale="85" zoomScaleNormal="85" zoomScaleSheetLayoutView="70" zoomScalePageLayoutView="60" workbookViewId="0" topLeftCell="A1">
      <selection activeCell="A1" sqref="A1:L1"/>
    </sheetView>
  </sheetViews>
  <sheetFormatPr defaultColWidth="9.375" defaultRowHeight="14.25"/>
  <cols>
    <col min="1" max="1" width="5.125" style="61" customWidth="1"/>
    <col min="2" max="2" width="29.75390625" style="62" customWidth="1"/>
    <col min="3" max="3" width="7.75390625" style="63" customWidth="1"/>
    <col min="4" max="4" width="8.75390625" style="63" customWidth="1"/>
    <col min="5" max="7" width="8.375" style="63" customWidth="1"/>
    <col min="8" max="8" width="9.375" style="63" customWidth="1"/>
    <col min="9" max="9" width="10.125" style="64" customWidth="1"/>
    <col min="10" max="10" width="7.75390625" style="64" customWidth="1"/>
    <col min="11" max="12" width="9.375" style="64" customWidth="1"/>
    <col min="13" max="15" width="10.125" style="64" customWidth="1"/>
    <col min="16" max="16" width="8.625" style="64" customWidth="1"/>
    <col min="17" max="17" width="8.75390625" style="64" hidden="1" customWidth="1"/>
    <col min="18" max="18" width="9.375" style="64" hidden="1" customWidth="1"/>
    <col min="19" max="19" width="9.00390625" style="64" hidden="1" customWidth="1"/>
    <col min="20" max="20" width="9.125" style="64" hidden="1" customWidth="1"/>
    <col min="21" max="21" width="10.375" style="64" hidden="1" customWidth="1"/>
    <col min="22" max="23" width="11.00390625" style="64" hidden="1" customWidth="1"/>
    <col min="24" max="24" width="9.375" style="64" hidden="1" customWidth="1"/>
    <col min="25" max="25" width="8.125" style="64" hidden="1" customWidth="1"/>
    <col min="26" max="26" width="9.375" style="64" hidden="1" customWidth="1"/>
    <col min="27" max="27" width="8.25390625" style="64" hidden="1" customWidth="1"/>
    <col min="28" max="28" width="11.375" style="64" hidden="1" customWidth="1"/>
    <col min="29" max="29" width="10.125" style="64" hidden="1" customWidth="1"/>
    <col min="30" max="30" width="10.75390625" style="64" hidden="1" customWidth="1"/>
    <col min="31" max="31" width="8.00390625" style="64" hidden="1" customWidth="1"/>
    <col min="32" max="32" width="9.00390625" style="64" hidden="1" customWidth="1"/>
    <col min="33" max="34" width="8.00390625" style="64" hidden="1" customWidth="1"/>
    <col min="35" max="35" width="9.75390625" style="64" hidden="1" customWidth="1"/>
    <col min="36" max="36" width="9.75390625" style="64" customWidth="1"/>
    <col min="37" max="37" width="8.125" style="64" customWidth="1"/>
    <col min="38" max="38" width="9.25390625" style="64" customWidth="1"/>
    <col min="39" max="42" width="8.25390625" style="64" customWidth="1"/>
    <col min="43" max="43" width="8.75390625" style="64" customWidth="1"/>
    <col min="44" max="44" width="6.75390625" style="64" customWidth="1"/>
    <col min="45" max="247" width="8.75390625" style="46" customWidth="1"/>
    <col min="248" max="248" width="5.125" style="46" customWidth="1"/>
    <col min="249" max="249" width="24.00390625" style="46" customWidth="1"/>
    <col min="250" max="250" width="7.75390625" style="46" customWidth="1"/>
    <col min="251" max="251" width="8.75390625" style="46" customWidth="1"/>
    <col min="252" max="252" width="8.375" style="46" customWidth="1"/>
    <col min="253" max="253" width="9.375" style="46" customWidth="1"/>
    <col min="254" max="254" width="10.125" style="46" customWidth="1"/>
    <col min="255" max="255" width="7.75390625" style="46" customWidth="1"/>
    <col min="256" max="16384" width="9.375" style="46" customWidth="1"/>
  </cols>
  <sheetData>
    <row r="1" spans="1:44" ht="22.5" customHeight="1">
      <c r="A1" s="392" t="s">
        <v>279</v>
      </c>
      <c r="B1" s="392"/>
      <c r="C1" s="392"/>
      <c r="D1" s="392"/>
      <c r="E1" s="392"/>
      <c r="F1" s="392"/>
      <c r="G1" s="392"/>
      <c r="H1" s="392"/>
      <c r="I1" s="392"/>
      <c r="J1" s="392"/>
      <c r="K1" s="392"/>
      <c r="L1" s="392"/>
      <c r="M1" s="392"/>
      <c r="N1" s="124"/>
      <c r="O1" s="124"/>
      <c r="P1" s="124"/>
      <c r="Q1" s="124"/>
      <c r="R1" s="124"/>
      <c r="S1" s="129"/>
      <c r="T1" s="129"/>
      <c r="U1" s="129"/>
      <c r="V1" s="129"/>
      <c r="W1" s="129"/>
      <c r="X1" s="129"/>
      <c r="Y1" s="129"/>
      <c r="Z1" s="129"/>
      <c r="AA1" s="129"/>
      <c r="AB1" s="129"/>
      <c r="AC1" s="129"/>
      <c r="AD1" s="129"/>
      <c r="AE1" s="129"/>
      <c r="AF1" s="129"/>
      <c r="AG1" s="129"/>
      <c r="AH1" s="475" t="s">
        <v>91</v>
      </c>
      <c r="AI1" s="475"/>
      <c r="AJ1" s="475"/>
      <c r="AK1" s="475"/>
      <c r="AL1" s="475"/>
      <c r="AM1" s="475"/>
      <c r="AN1" s="475"/>
      <c r="AO1" s="475"/>
      <c r="AP1" s="475"/>
      <c r="AQ1" s="475"/>
      <c r="AR1" s="475"/>
    </row>
    <row r="2" spans="1:44" ht="22.5" customHeight="1">
      <c r="A2" s="436" t="s">
        <v>92</v>
      </c>
      <c r="B2" s="436"/>
      <c r="C2" s="436"/>
      <c r="D2" s="436"/>
      <c r="E2" s="436"/>
      <c r="F2" s="436"/>
      <c r="G2" s="436"/>
      <c r="H2" s="436"/>
      <c r="I2" s="436"/>
      <c r="J2" s="436"/>
      <c r="K2" s="436"/>
      <c r="L2" s="436"/>
      <c r="M2" s="436"/>
      <c r="N2" s="123"/>
      <c r="O2" s="123"/>
      <c r="P2" s="123"/>
      <c r="Q2" s="123"/>
      <c r="R2" s="123"/>
      <c r="S2" s="129"/>
      <c r="T2" s="129"/>
      <c r="U2" s="129"/>
      <c r="V2" s="129"/>
      <c r="W2" s="129"/>
      <c r="X2" s="129"/>
      <c r="Y2" s="129"/>
      <c r="Z2" s="129"/>
      <c r="AA2" s="129"/>
      <c r="AB2" s="129"/>
      <c r="AC2" s="129"/>
      <c r="AD2" s="129"/>
      <c r="AE2" s="129"/>
      <c r="AF2" s="129"/>
      <c r="AG2" s="129"/>
      <c r="AH2" s="476" t="s">
        <v>93</v>
      </c>
      <c r="AI2" s="476"/>
      <c r="AJ2" s="476"/>
      <c r="AK2" s="476"/>
      <c r="AL2" s="476"/>
      <c r="AM2" s="476"/>
      <c r="AN2" s="476"/>
      <c r="AO2" s="476"/>
      <c r="AP2" s="476"/>
      <c r="AQ2" s="476"/>
      <c r="AR2" s="476"/>
    </row>
    <row r="3" spans="1:44" s="130" customFormat="1" ht="34.5" customHeight="1">
      <c r="A3" s="439" t="s">
        <v>280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row>
    <row r="4" spans="1:48" s="69" customFormat="1" ht="57.75" customHeight="1">
      <c r="A4" s="392" t="s">
        <v>281</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V4" s="131"/>
    </row>
    <row r="5" spans="1:48" s="70" customFormat="1" ht="35.25" customHeight="1">
      <c r="A5" s="438" t="s">
        <v>95</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V5" s="69"/>
    </row>
    <row r="6" spans="1:44" s="34" customFormat="1" ht="44.25" customHeight="1">
      <c r="A6" s="440" t="s">
        <v>197</v>
      </c>
      <c r="B6" s="440" t="s">
        <v>168</v>
      </c>
      <c r="C6" s="440" t="s">
        <v>169</v>
      </c>
      <c r="D6" s="440" t="s">
        <v>170</v>
      </c>
      <c r="E6" s="440" t="s">
        <v>171</v>
      </c>
      <c r="F6" s="446" t="s">
        <v>282</v>
      </c>
      <c r="G6" s="446" t="s">
        <v>283</v>
      </c>
      <c r="H6" s="461" t="s">
        <v>172</v>
      </c>
      <c r="I6" s="477"/>
      <c r="J6" s="477"/>
      <c r="K6" s="477"/>
      <c r="L6" s="477"/>
      <c r="M6" s="477"/>
      <c r="N6" s="477"/>
      <c r="O6" s="477"/>
      <c r="P6" s="478"/>
      <c r="Q6" s="461" t="s">
        <v>284</v>
      </c>
      <c r="R6" s="477"/>
      <c r="S6" s="477"/>
      <c r="T6" s="477"/>
      <c r="U6" s="477"/>
      <c r="V6" s="477"/>
      <c r="W6" s="478"/>
      <c r="X6" s="482" t="s">
        <v>285</v>
      </c>
      <c r="Y6" s="483"/>
      <c r="Z6" s="483"/>
      <c r="AA6" s="483"/>
      <c r="AB6" s="483"/>
      <c r="AC6" s="484"/>
      <c r="AD6" s="482" t="s">
        <v>286</v>
      </c>
      <c r="AE6" s="483"/>
      <c r="AF6" s="483"/>
      <c r="AG6" s="483"/>
      <c r="AH6" s="483"/>
      <c r="AI6" s="484"/>
      <c r="AJ6" s="440" t="s">
        <v>287</v>
      </c>
      <c r="AK6" s="440"/>
      <c r="AL6" s="440"/>
      <c r="AM6" s="440"/>
      <c r="AN6" s="440"/>
      <c r="AO6" s="440"/>
      <c r="AP6" s="440"/>
      <c r="AQ6" s="440"/>
      <c r="AR6" s="440" t="s">
        <v>99</v>
      </c>
    </row>
    <row r="7" spans="1:44" s="34" customFormat="1" ht="28.5" customHeight="1">
      <c r="A7" s="440"/>
      <c r="B7" s="440"/>
      <c r="C7" s="440"/>
      <c r="D7" s="440"/>
      <c r="E7" s="440"/>
      <c r="F7" s="447"/>
      <c r="G7" s="447"/>
      <c r="H7" s="437" t="s">
        <v>272</v>
      </c>
      <c r="I7" s="437" t="s">
        <v>173</v>
      </c>
      <c r="J7" s="437"/>
      <c r="K7" s="437"/>
      <c r="L7" s="437"/>
      <c r="M7" s="437"/>
      <c r="N7" s="437"/>
      <c r="O7" s="437"/>
      <c r="P7" s="437"/>
      <c r="Q7" s="437" t="s">
        <v>272</v>
      </c>
      <c r="R7" s="437" t="s">
        <v>173</v>
      </c>
      <c r="S7" s="437"/>
      <c r="T7" s="437"/>
      <c r="U7" s="437"/>
      <c r="V7" s="437"/>
      <c r="W7" s="437"/>
      <c r="X7" s="437" t="s">
        <v>288</v>
      </c>
      <c r="Y7" s="440" t="s">
        <v>106</v>
      </c>
      <c r="Z7" s="440"/>
      <c r="AA7" s="440"/>
      <c r="AB7" s="440"/>
      <c r="AC7" s="440"/>
      <c r="AD7" s="479" t="s">
        <v>288</v>
      </c>
      <c r="AE7" s="482" t="s">
        <v>106</v>
      </c>
      <c r="AF7" s="483"/>
      <c r="AG7" s="483"/>
      <c r="AH7" s="483"/>
      <c r="AI7" s="484"/>
      <c r="AJ7" s="437" t="s">
        <v>288</v>
      </c>
      <c r="AK7" s="440" t="s">
        <v>106</v>
      </c>
      <c r="AL7" s="440"/>
      <c r="AM7" s="440"/>
      <c r="AN7" s="440"/>
      <c r="AO7" s="440"/>
      <c r="AP7" s="440"/>
      <c r="AQ7" s="440"/>
      <c r="AR7" s="440"/>
    </row>
    <row r="8" spans="1:44" s="34" customFormat="1" ht="42" customHeight="1">
      <c r="A8" s="440"/>
      <c r="B8" s="440"/>
      <c r="C8" s="440"/>
      <c r="D8" s="440"/>
      <c r="E8" s="440"/>
      <c r="F8" s="447"/>
      <c r="G8" s="447"/>
      <c r="H8" s="437"/>
      <c r="I8" s="437" t="s">
        <v>288</v>
      </c>
      <c r="J8" s="437" t="s">
        <v>106</v>
      </c>
      <c r="K8" s="437"/>
      <c r="L8" s="437"/>
      <c r="M8" s="437"/>
      <c r="N8" s="437"/>
      <c r="O8" s="437"/>
      <c r="P8" s="437"/>
      <c r="Q8" s="437"/>
      <c r="R8" s="437" t="s">
        <v>288</v>
      </c>
      <c r="S8" s="437" t="s">
        <v>106</v>
      </c>
      <c r="T8" s="437"/>
      <c r="U8" s="437"/>
      <c r="V8" s="437"/>
      <c r="W8" s="437"/>
      <c r="X8" s="437"/>
      <c r="Y8" s="437" t="s">
        <v>289</v>
      </c>
      <c r="Z8" s="437"/>
      <c r="AA8" s="437"/>
      <c r="AB8" s="437"/>
      <c r="AC8" s="437" t="s">
        <v>290</v>
      </c>
      <c r="AD8" s="480"/>
      <c r="AE8" s="463" t="s">
        <v>289</v>
      </c>
      <c r="AF8" s="464"/>
      <c r="AG8" s="464"/>
      <c r="AH8" s="465"/>
      <c r="AI8" s="479" t="s">
        <v>290</v>
      </c>
      <c r="AJ8" s="437"/>
      <c r="AK8" s="437" t="s">
        <v>289</v>
      </c>
      <c r="AL8" s="437"/>
      <c r="AM8" s="437"/>
      <c r="AN8" s="437"/>
      <c r="AO8" s="437" t="s">
        <v>290</v>
      </c>
      <c r="AP8" s="437"/>
      <c r="AQ8" s="437"/>
      <c r="AR8" s="440"/>
    </row>
    <row r="9" spans="1:44" s="34" customFormat="1" ht="24.75" customHeight="1">
      <c r="A9" s="440"/>
      <c r="B9" s="440"/>
      <c r="C9" s="440"/>
      <c r="D9" s="440"/>
      <c r="E9" s="440"/>
      <c r="F9" s="447"/>
      <c r="G9" s="447"/>
      <c r="H9" s="437"/>
      <c r="I9" s="437"/>
      <c r="J9" s="440" t="s">
        <v>291</v>
      </c>
      <c r="K9" s="440"/>
      <c r="L9" s="440"/>
      <c r="M9" s="437" t="s">
        <v>292</v>
      </c>
      <c r="N9" s="437"/>
      <c r="O9" s="437"/>
      <c r="P9" s="437"/>
      <c r="Q9" s="437"/>
      <c r="R9" s="437"/>
      <c r="S9" s="440" t="s">
        <v>291</v>
      </c>
      <c r="T9" s="440"/>
      <c r="U9" s="440"/>
      <c r="V9" s="437" t="s">
        <v>292</v>
      </c>
      <c r="W9" s="437"/>
      <c r="X9" s="437"/>
      <c r="Y9" s="437"/>
      <c r="Z9" s="437"/>
      <c r="AA9" s="437"/>
      <c r="AB9" s="437"/>
      <c r="AC9" s="437"/>
      <c r="AD9" s="480"/>
      <c r="AE9" s="479" t="s">
        <v>293</v>
      </c>
      <c r="AF9" s="482" t="s">
        <v>175</v>
      </c>
      <c r="AG9" s="483"/>
      <c r="AH9" s="484"/>
      <c r="AI9" s="480"/>
      <c r="AJ9" s="437"/>
      <c r="AK9" s="437" t="s">
        <v>293</v>
      </c>
      <c r="AL9" s="440" t="s">
        <v>175</v>
      </c>
      <c r="AM9" s="440"/>
      <c r="AN9" s="440"/>
      <c r="AO9" s="440" t="s">
        <v>102</v>
      </c>
      <c r="AP9" s="440" t="s">
        <v>175</v>
      </c>
      <c r="AQ9" s="440"/>
      <c r="AR9" s="440"/>
    </row>
    <row r="10" spans="1:44" s="34" customFormat="1" ht="12" customHeight="1">
      <c r="A10" s="440"/>
      <c r="B10" s="440"/>
      <c r="C10" s="440"/>
      <c r="D10" s="440"/>
      <c r="E10" s="440"/>
      <c r="F10" s="447"/>
      <c r="G10" s="447"/>
      <c r="H10" s="437"/>
      <c r="I10" s="437"/>
      <c r="J10" s="440"/>
      <c r="K10" s="440"/>
      <c r="L10" s="440"/>
      <c r="M10" s="437"/>
      <c r="N10" s="437"/>
      <c r="O10" s="437"/>
      <c r="P10" s="437"/>
      <c r="Q10" s="437"/>
      <c r="R10" s="437"/>
      <c r="S10" s="440"/>
      <c r="T10" s="440"/>
      <c r="U10" s="440"/>
      <c r="V10" s="437"/>
      <c r="W10" s="437"/>
      <c r="X10" s="437"/>
      <c r="Y10" s="437" t="s">
        <v>293</v>
      </c>
      <c r="Z10" s="437" t="s">
        <v>126</v>
      </c>
      <c r="AA10" s="437" t="s">
        <v>120</v>
      </c>
      <c r="AB10" s="437" t="s">
        <v>259</v>
      </c>
      <c r="AC10" s="437"/>
      <c r="AD10" s="480"/>
      <c r="AE10" s="480"/>
      <c r="AF10" s="479" t="s">
        <v>126</v>
      </c>
      <c r="AG10" s="479" t="s">
        <v>120</v>
      </c>
      <c r="AH10" s="479" t="s">
        <v>259</v>
      </c>
      <c r="AI10" s="480"/>
      <c r="AJ10" s="437"/>
      <c r="AK10" s="437"/>
      <c r="AL10" s="437" t="s">
        <v>126</v>
      </c>
      <c r="AM10" s="437" t="s">
        <v>120</v>
      </c>
      <c r="AN10" s="437" t="s">
        <v>259</v>
      </c>
      <c r="AO10" s="440"/>
      <c r="AP10" s="437" t="s">
        <v>273</v>
      </c>
      <c r="AQ10" s="437" t="s">
        <v>274</v>
      </c>
      <c r="AR10" s="440"/>
    </row>
    <row r="11" spans="1:44" s="34" customFormat="1" ht="32.25" customHeight="1">
      <c r="A11" s="440"/>
      <c r="B11" s="440"/>
      <c r="C11" s="440"/>
      <c r="D11" s="440"/>
      <c r="E11" s="440"/>
      <c r="F11" s="447"/>
      <c r="G11" s="447"/>
      <c r="H11" s="437"/>
      <c r="I11" s="437"/>
      <c r="J11" s="437" t="s">
        <v>293</v>
      </c>
      <c r="K11" s="437" t="s">
        <v>103</v>
      </c>
      <c r="L11" s="437"/>
      <c r="M11" s="437" t="s">
        <v>275</v>
      </c>
      <c r="N11" s="437" t="s">
        <v>276</v>
      </c>
      <c r="O11" s="437"/>
      <c r="P11" s="437"/>
      <c r="Q11" s="437"/>
      <c r="R11" s="437"/>
      <c r="S11" s="437" t="s">
        <v>293</v>
      </c>
      <c r="T11" s="437" t="s">
        <v>103</v>
      </c>
      <c r="U11" s="437"/>
      <c r="V11" s="437" t="s">
        <v>275</v>
      </c>
      <c r="W11" s="437" t="s">
        <v>276</v>
      </c>
      <c r="X11" s="437"/>
      <c r="Y11" s="437"/>
      <c r="Z11" s="437"/>
      <c r="AA11" s="437"/>
      <c r="AB11" s="437"/>
      <c r="AC11" s="437"/>
      <c r="AD11" s="480"/>
      <c r="AE11" s="480"/>
      <c r="AF11" s="480"/>
      <c r="AG11" s="480"/>
      <c r="AH11" s="480"/>
      <c r="AI11" s="480"/>
      <c r="AJ11" s="437"/>
      <c r="AK11" s="437"/>
      <c r="AL11" s="437"/>
      <c r="AM11" s="437"/>
      <c r="AN11" s="437"/>
      <c r="AO11" s="440"/>
      <c r="AP11" s="437"/>
      <c r="AQ11" s="437"/>
      <c r="AR11" s="440"/>
    </row>
    <row r="12" spans="1:44" s="34" customFormat="1" ht="30" customHeight="1">
      <c r="A12" s="440"/>
      <c r="B12" s="440"/>
      <c r="C12" s="440"/>
      <c r="D12" s="440"/>
      <c r="E12" s="440"/>
      <c r="F12" s="447"/>
      <c r="G12" s="447"/>
      <c r="H12" s="437"/>
      <c r="I12" s="437"/>
      <c r="J12" s="437"/>
      <c r="K12" s="437" t="s">
        <v>126</v>
      </c>
      <c r="L12" s="437" t="s">
        <v>259</v>
      </c>
      <c r="M12" s="437"/>
      <c r="N12" s="437" t="s">
        <v>102</v>
      </c>
      <c r="O12" s="437" t="s">
        <v>103</v>
      </c>
      <c r="P12" s="437"/>
      <c r="Q12" s="437"/>
      <c r="R12" s="437"/>
      <c r="S12" s="437"/>
      <c r="T12" s="437" t="s">
        <v>126</v>
      </c>
      <c r="U12" s="437" t="s">
        <v>259</v>
      </c>
      <c r="V12" s="437"/>
      <c r="W12" s="437"/>
      <c r="X12" s="437"/>
      <c r="Y12" s="437"/>
      <c r="Z12" s="437"/>
      <c r="AA12" s="437"/>
      <c r="AB12" s="437"/>
      <c r="AC12" s="437"/>
      <c r="AD12" s="480"/>
      <c r="AE12" s="480"/>
      <c r="AF12" s="480"/>
      <c r="AG12" s="480"/>
      <c r="AH12" s="480"/>
      <c r="AI12" s="480"/>
      <c r="AJ12" s="437"/>
      <c r="AK12" s="437"/>
      <c r="AL12" s="437"/>
      <c r="AM12" s="437"/>
      <c r="AN12" s="437"/>
      <c r="AO12" s="440"/>
      <c r="AP12" s="437"/>
      <c r="AQ12" s="437"/>
      <c r="AR12" s="440"/>
    </row>
    <row r="13" spans="1:44" s="34" customFormat="1" ht="56.25">
      <c r="A13" s="440"/>
      <c r="B13" s="440"/>
      <c r="C13" s="440"/>
      <c r="D13" s="440"/>
      <c r="E13" s="440"/>
      <c r="F13" s="448"/>
      <c r="G13" s="448"/>
      <c r="H13" s="437"/>
      <c r="I13" s="437"/>
      <c r="J13" s="437"/>
      <c r="K13" s="437"/>
      <c r="L13" s="437"/>
      <c r="M13" s="437"/>
      <c r="N13" s="437"/>
      <c r="O13" s="75" t="s">
        <v>273</v>
      </c>
      <c r="P13" s="75" t="s">
        <v>274</v>
      </c>
      <c r="Q13" s="437"/>
      <c r="R13" s="437"/>
      <c r="S13" s="437"/>
      <c r="T13" s="437"/>
      <c r="U13" s="437"/>
      <c r="V13" s="437"/>
      <c r="W13" s="437"/>
      <c r="X13" s="437"/>
      <c r="Y13" s="437"/>
      <c r="Z13" s="437"/>
      <c r="AA13" s="437"/>
      <c r="AB13" s="437"/>
      <c r="AC13" s="437"/>
      <c r="AD13" s="481"/>
      <c r="AE13" s="481"/>
      <c r="AF13" s="481"/>
      <c r="AG13" s="481"/>
      <c r="AH13" s="481"/>
      <c r="AI13" s="481"/>
      <c r="AJ13" s="437"/>
      <c r="AK13" s="437"/>
      <c r="AL13" s="437"/>
      <c r="AM13" s="437"/>
      <c r="AN13" s="437"/>
      <c r="AO13" s="440"/>
      <c r="AP13" s="437"/>
      <c r="AQ13" s="437"/>
      <c r="AR13" s="440"/>
    </row>
    <row r="14" spans="1:44" s="36" customFormat="1" ht="24" customHeight="1">
      <c r="A14" s="35">
        <v>1</v>
      </c>
      <c r="B14" s="35">
        <f>A14+1</f>
        <v>2</v>
      </c>
      <c r="C14" s="35">
        <f aca="true" t="shared" si="0" ref="C14:AR14">B14+1</f>
        <v>3</v>
      </c>
      <c r="D14" s="35">
        <f t="shared" si="0"/>
        <v>4</v>
      </c>
      <c r="E14" s="35">
        <f t="shared" si="0"/>
        <v>5</v>
      </c>
      <c r="F14" s="35">
        <f t="shared" si="0"/>
        <v>6</v>
      </c>
      <c r="G14" s="35">
        <f t="shared" si="0"/>
        <v>7</v>
      </c>
      <c r="H14" s="35">
        <f t="shared" si="0"/>
        <v>8</v>
      </c>
      <c r="I14" s="35">
        <f t="shared" si="0"/>
        <v>9</v>
      </c>
      <c r="J14" s="35">
        <f t="shared" si="0"/>
        <v>10</v>
      </c>
      <c r="K14" s="35">
        <f t="shared" si="0"/>
        <v>11</v>
      </c>
      <c r="L14" s="35">
        <f t="shared" si="0"/>
        <v>12</v>
      </c>
      <c r="M14" s="35">
        <f t="shared" si="0"/>
        <v>13</v>
      </c>
      <c r="N14" s="35">
        <f t="shared" si="0"/>
        <v>14</v>
      </c>
      <c r="O14" s="35">
        <f t="shared" si="0"/>
        <v>15</v>
      </c>
      <c r="P14" s="35">
        <f t="shared" si="0"/>
        <v>16</v>
      </c>
      <c r="Q14" s="35">
        <f t="shared" si="0"/>
        <v>17</v>
      </c>
      <c r="R14" s="35">
        <f t="shared" si="0"/>
        <v>18</v>
      </c>
      <c r="S14" s="35">
        <f t="shared" si="0"/>
        <v>19</v>
      </c>
      <c r="T14" s="35">
        <f t="shared" si="0"/>
        <v>20</v>
      </c>
      <c r="U14" s="35">
        <f t="shared" si="0"/>
        <v>21</v>
      </c>
      <c r="V14" s="35">
        <f t="shared" si="0"/>
        <v>22</v>
      </c>
      <c r="W14" s="35">
        <f t="shared" si="0"/>
        <v>23</v>
      </c>
      <c r="X14" s="35">
        <f t="shared" si="0"/>
        <v>24</v>
      </c>
      <c r="Y14" s="35">
        <f t="shared" si="0"/>
        <v>25</v>
      </c>
      <c r="Z14" s="35">
        <f t="shared" si="0"/>
        <v>26</v>
      </c>
      <c r="AA14" s="35">
        <f t="shared" si="0"/>
        <v>27</v>
      </c>
      <c r="AB14" s="35">
        <f t="shared" si="0"/>
        <v>28</v>
      </c>
      <c r="AC14" s="35">
        <f t="shared" si="0"/>
        <v>29</v>
      </c>
      <c r="AD14" s="35">
        <f t="shared" si="0"/>
        <v>30</v>
      </c>
      <c r="AE14" s="35">
        <f t="shared" si="0"/>
        <v>31</v>
      </c>
      <c r="AF14" s="35">
        <f t="shared" si="0"/>
        <v>32</v>
      </c>
      <c r="AG14" s="35">
        <f t="shared" si="0"/>
        <v>33</v>
      </c>
      <c r="AH14" s="35">
        <f t="shared" si="0"/>
        <v>34</v>
      </c>
      <c r="AI14" s="35">
        <f t="shared" si="0"/>
        <v>35</v>
      </c>
      <c r="AJ14" s="35">
        <v>17</v>
      </c>
      <c r="AK14" s="35">
        <f t="shared" si="0"/>
        <v>18</v>
      </c>
      <c r="AL14" s="35">
        <f t="shared" si="0"/>
        <v>19</v>
      </c>
      <c r="AM14" s="35">
        <f t="shared" si="0"/>
        <v>20</v>
      </c>
      <c r="AN14" s="35">
        <f t="shared" si="0"/>
        <v>21</v>
      </c>
      <c r="AO14" s="35">
        <f t="shared" si="0"/>
        <v>22</v>
      </c>
      <c r="AP14" s="35">
        <f t="shared" si="0"/>
        <v>23</v>
      </c>
      <c r="AQ14" s="35">
        <f t="shared" si="0"/>
        <v>24</v>
      </c>
      <c r="AR14" s="35">
        <f t="shared" si="0"/>
        <v>25</v>
      </c>
    </row>
    <row r="15" spans="1:44" s="36" customFormat="1" ht="27" customHeight="1">
      <c r="A15" s="35"/>
      <c r="B15" s="37" t="s">
        <v>105</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row>
    <row r="16" spans="1:44" s="36" customFormat="1" ht="27" customHeight="1">
      <c r="A16" s="37" t="s">
        <v>277</v>
      </c>
      <c r="B16" s="39" t="s">
        <v>278</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row>
    <row r="17" spans="1:44" ht="46.5" customHeight="1">
      <c r="A17" s="38" t="s">
        <v>130</v>
      </c>
      <c r="B17" s="43" t="s">
        <v>391</v>
      </c>
      <c r="C17" s="44"/>
      <c r="D17" s="44"/>
      <c r="E17" s="44"/>
      <c r="F17" s="44"/>
      <c r="G17" s="44"/>
      <c r="H17" s="44"/>
      <c r="I17" s="45"/>
      <c r="J17" s="45"/>
      <c r="K17" s="45"/>
      <c r="L17" s="45"/>
      <c r="M17" s="45"/>
      <c r="N17" s="45"/>
      <c r="O17" s="45"/>
      <c r="P17" s="45"/>
      <c r="Q17" s="45"/>
      <c r="R17" s="45"/>
      <c r="S17" s="45"/>
      <c r="T17" s="45"/>
      <c r="U17" s="45"/>
      <c r="V17" s="45"/>
      <c r="W17" s="45"/>
      <c r="X17" s="78"/>
      <c r="Y17" s="78"/>
      <c r="Z17" s="78"/>
      <c r="AA17" s="78"/>
      <c r="AB17" s="78"/>
      <c r="AC17" s="78"/>
      <c r="AD17" s="78"/>
      <c r="AE17" s="78"/>
      <c r="AF17" s="78"/>
      <c r="AG17" s="78"/>
      <c r="AH17" s="78"/>
      <c r="AI17" s="78"/>
      <c r="AJ17" s="78"/>
      <c r="AK17" s="78"/>
      <c r="AL17" s="78"/>
      <c r="AM17" s="78"/>
      <c r="AN17" s="78"/>
      <c r="AO17" s="78"/>
      <c r="AP17" s="78"/>
      <c r="AQ17" s="78"/>
      <c r="AR17" s="78"/>
    </row>
    <row r="18" spans="1:44" s="56" customFormat="1" ht="78.75" customHeight="1">
      <c r="A18" s="47" t="s">
        <v>177</v>
      </c>
      <c r="B18" s="57" t="s">
        <v>393</v>
      </c>
      <c r="C18" s="54"/>
      <c r="D18" s="54"/>
      <c r="E18" s="54"/>
      <c r="F18" s="54"/>
      <c r="G18" s="54"/>
      <c r="H18" s="54"/>
      <c r="I18" s="55"/>
      <c r="J18" s="55"/>
      <c r="K18" s="55"/>
      <c r="L18" s="55"/>
      <c r="M18" s="55"/>
      <c r="N18" s="55"/>
      <c r="O18" s="55"/>
      <c r="P18" s="55"/>
      <c r="Q18" s="55"/>
      <c r="R18" s="55"/>
      <c r="S18" s="55"/>
      <c r="T18" s="55"/>
      <c r="U18" s="55"/>
      <c r="V18" s="55"/>
      <c r="W18" s="55"/>
      <c r="X18" s="82"/>
      <c r="Y18" s="82"/>
      <c r="Z18" s="82"/>
      <c r="AA18" s="82"/>
      <c r="AB18" s="82"/>
      <c r="AC18" s="82"/>
      <c r="AD18" s="82"/>
      <c r="AE18" s="82"/>
      <c r="AF18" s="82"/>
      <c r="AG18" s="82"/>
      <c r="AH18" s="82"/>
      <c r="AI18" s="82"/>
      <c r="AJ18" s="82"/>
      <c r="AK18" s="82"/>
      <c r="AL18" s="82"/>
      <c r="AM18" s="82"/>
      <c r="AN18" s="82"/>
      <c r="AO18" s="82"/>
      <c r="AP18" s="82"/>
      <c r="AQ18" s="82"/>
      <c r="AR18" s="82"/>
    </row>
    <row r="19" spans="1:44" ht="27" customHeight="1">
      <c r="A19" s="52" t="s">
        <v>178</v>
      </c>
      <c r="B19" s="53" t="s">
        <v>179</v>
      </c>
      <c r="C19" s="44"/>
      <c r="D19" s="44"/>
      <c r="E19" s="44"/>
      <c r="F19" s="44"/>
      <c r="G19" s="44"/>
      <c r="H19" s="44"/>
      <c r="I19" s="45"/>
      <c r="J19" s="45"/>
      <c r="K19" s="45"/>
      <c r="L19" s="45"/>
      <c r="M19" s="45"/>
      <c r="N19" s="45"/>
      <c r="O19" s="45"/>
      <c r="P19" s="45"/>
      <c r="Q19" s="45"/>
      <c r="R19" s="45"/>
      <c r="S19" s="45"/>
      <c r="T19" s="45"/>
      <c r="U19" s="45"/>
      <c r="V19" s="45"/>
      <c r="W19" s="45"/>
      <c r="X19" s="78"/>
      <c r="Y19" s="78"/>
      <c r="Z19" s="78"/>
      <c r="AA19" s="78"/>
      <c r="AB19" s="78"/>
      <c r="AC19" s="78"/>
      <c r="AD19" s="78"/>
      <c r="AE19" s="78"/>
      <c r="AF19" s="78"/>
      <c r="AG19" s="78"/>
      <c r="AH19" s="78"/>
      <c r="AI19" s="78"/>
      <c r="AJ19" s="78"/>
      <c r="AK19" s="78"/>
      <c r="AL19" s="78"/>
      <c r="AM19" s="78"/>
      <c r="AN19" s="78"/>
      <c r="AO19" s="78"/>
      <c r="AP19" s="78"/>
      <c r="AQ19" s="78"/>
      <c r="AR19" s="78"/>
    </row>
    <row r="20" spans="1:44" ht="27" customHeight="1">
      <c r="A20" s="52" t="s">
        <v>180</v>
      </c>
      <c r="B20" s="80" t="s">
        <v>181</v>
      </c>
      <c r="C20" s="44"/>
      <c r="D20" s="44"/>
      <c r="E20" s="44"/>
      <c r="F20" s="44"/>
      <c r="G20" s="44"/>
      <c r="H20" s="44"/>
      <c r="I20" s="45"/>
      <c r="J20" s="45"/>
      <c r="K20" s="45"/>
      <c r="L20" s="45"/>
      <c r="M20" s="45"/>
      <c r="N20" s="45"/>
      <c r="O20" s="45"/>
      <c r="P20" s="45"/>
      <c r="Q20" s="45"/>
      <c r="R20" s="45"/>
      <c r="S20" s="45"/>
      <c r="T20" s="45"/>
      <c r="U20" s="45"/>
      <c r="V20" s="45"/>
      <c r="W20" s="45"/>
      <c r="X20" s="78"/>
      <c r="Y20" s="78"/>
      <c r="Z20" s="78"/>
      <c r="AA20" s="78"/>
      <c r="AB20" s="78"/>
      <c r="AC20" s="78"/>
      <c r="AD20" s="78"/>
      <c r="AE20" s="78"/>
      <c r="AF20" s="78"/>
      <c r="AG20" s="78"/>
      <c r="AH20" s="78"/>
      <c r="AI20" s="78"/>
      <c r="AJ20" s="78"/>
      <c r="AK20" s="78"/>
      <c r="AL20" s="78"/>
      <c r="AM20" s="78"/>
      <c r="AN20" s="78"/>
      <c r="AO20" s="78"/>
      <c r="AP20" s="78"/>
      <c r="AQ20" s="78"/>
      <c r="AR20" s="78"/>
    </row>
    <row r="21" spans="1:44" s="51" customFormat="1" ht="40.5" customHeight="1">
      <c r="A21" s="47" t="s">
        <v>182</v>
      </c>
      <c r="B21" s="57" t="s">
        <v>395</v>
      </c>
      <c r="C21" s="49"/>
      <c r="D21" s="49"/>
      <c r="E21" s="49"/>
      <c r="F21" s="49"/>
      <c r="G21" s="49"/>
      <c r="H21" s="49"/>
      <c r="I21" s="50"/>
      <c r="J21" s="50"/>
      <c r="K21" s="50"/>
      <c r="L21" s="50"/>
      <c r="M21" s="50"/>
      <c r="N21" s="50"/>
      <c r="O21" s="50"/>
      <c r="P21" s="50"/>
      <c r="Q21" s="50"/>
      <c r="R21" s="50"/>
      <c r="S21" s="50"/>
      <c r="T21" s="50"/>
      <c r="U21" s="50"/>
      <c r="V21" s="50"/>
      <c r="W21" s="50"/>
      <c r="X21" s="79"/>
      <c r="Y21" s="79"/>
      <c r="Z21" s="79"/>
      <c r="AA21" s="79"/>
      <c r="AB21" s="79"/>
      <c r="AC21" s="79"/>
      <c r="AD21" s="79"/>
      <c r="AE21" s="79"/>
      <c r="AF21" s="79"/>
      <c r="AG21" s="79"/>
      <c r="AH21" s="79"/>
      <c r="AI21" s="79"/>
      <c r="AJ21" s="79"/>
      <c r="AK21" s="79"/>
      <c r="AL21" s="79"/>
      <c r="AM21" s="79"/>
      <c r="AN21" s="79"/>
      <c r="AO21" s="79"/>
      <c r="AP21" s="79"/>
      <c r="AQ21" s="79"/>
      <c r="AR21" s="79"/>
    </row>
    <row r="22" spans="1:44" ht="27" customHeight="1">
      <c r="A22" s="52" t="s">
        <v>178</v>
      </c>
      <c r="B22" s="53" t="s">
        <v>179</v>
      </c>
      <c r="C22" s="44"/>
      <c r="D22" s="44"/>
      <c r="E22" s="44"/>
      <c r="F22" s="44"/>
      <c r="G22" s="44"/>
      <c r="H22" s="44"/>
      <c r="I22" s="45"/>
      <c r="J22" s="45"/>
      <c r="K22" s="45"/>
      <c r="L22" s="45"/>
      <c r="M22" s="45"/>
      <c r="N22" s="45"/>
      <c r="O22" s="45"/>
      <c r="P22" s="45"/>
      <c r="Q22" s="45"/>
      <c r="R22" s="45"/>
      <c r="S22" s="45"/>
      <c r="T22" s="45"/>
      <c r="U22" s="45"/>
      <c r="V22" s="45"/>
      <c r="W22" s="45"/>
      <c r="X22" s="78"/>
      <c r="Y22" s="78"/>
      <c r="Z22" s="78"/>
      <c r="AA22" s="78"/>
      <c r="AB22" s="78"/>
      <c r="AC22" s="78"/>
      <c r="AD22" s="78"/>
      <c r="AE22" s="78"/>
      <c r="AF22" s="78"/>
      <c r="AG22" s="78"/>
      <c r="AH22" s="78"/>
      <c r="AI22" s="78"/>
      <c r="AJ22" s="78"/>
      <c r="AK22" s="78"/>
      <c r="AL22" s="78"/>
      <c r="AM22" s="78"/>
      <c r="AN22" s="78"/>
      <c r="AO22" s="78"/>
      <c r="AP22" s="78"/>
      <c r="AQ22" s="78"/>
      <c r="AR22" s="78"/>
    </row>
    <row r="23" spans="1:44" ht="27" customHeight="1">
      <c r="A23" s="52" t="s">
        <v>180</v>
      </c>
      <c r="B23" s="80" t="s">
        <v>181</v>
      </c>
      <c r="C23" s="44"/>
      <c r="D23" s="44"/>
      <c r="E23" s="44"/>
      <c r="F23" s="44"/>
      <c r="G23" s="44"/>
      <c r="H23" s="44"/>
      <c r="I23" s="45"/>
      <c r="J23" s="45"/>
      <c r="K23" s="45"/>
      <c r="L23" s="45"/>
      <c r="M23" s="45"/>
      <c r="N23" s="45"/>
      <c r="O23" s="45"/>
      <c r="P23" s="45"/>
      <c r="Q23" s="45"/>
      <c r="R23" s="45"/>
      <c r="S23" s="45"/>
      <c r="T23" s="45"/>
      <c r="U23" s="45"/>
      <c r="V23" s="45"/>
      <c r="W23" s="45"/>
      <c r="X23" s="78"/>
      <c r="Y23" s="78"/>
      <c r="Z23" s="78"/>
      <c r="AA23" s="78"/>
      <c r="AB23" s="78"/>
      <c r="AC23" s="78"/>
      <c r="AD23" s="78"/>
      <c r="AE23" s="78"/>
      <c r="AF23" s="78"/>
      <c r="AG23" s="78"/>
      <c r="AH23" s="78"/>
      <c r="AI23" s="78"/>
      <c r="AJ23" s="78"/>
      <c r="AK23" s="78"/>
      <c r="AL23" s="78"/>
      <c r="AM23" s="78"/>
      <c r="AN23" s="78"/>
      <c r="AO23" s="78"/>
      <c r="AP23" s="78"/>
      <c r="AQ23" s="78"/>
      <c r="AR23" s="78"/>
    </row>
    <row r="24" spans="1:44" s="42" customFormat="1" ht="40.5" customHeight="1">
      <c r="A24" s="38" t="s">
        <v>132</v>
      </c>
      <c r="B24" s="43" t="s">
        <v>396</v>
      </c>
      <c r="C24" s="40"/>
      <c r="D24" s="40"/>
      <c r="E24" s="40"/>
      <c r="F24" s="40"/>
      <c r="G24" s="40"/>
      <c r="H24" s="40"/>
      <c r="I24" s="41"/>
      <c r="J24" s="41"/>
      <c r="K24" s="41"/>
      <c r="L24" s="41"/>
      <c r="M24" s="41"/>
      <c r="N24" s="41"/>
      <c r="O24" s="41"/>
      <c r="P24" s="41"/>
      <c r="Q24" s="41"/>
      <c r="R24" s="41"/>
      <c r="S24" s="41"/>
      <c r="T24" s="41"/>
      <c r="U24" s="41"/>
      <c r="V24" s="41"/>
      <c r="W24" s="41"/>
      <c r="X24" s="81"/>
      <c r="Y24" s="81"/>
      <c r="Z24" s="81"/>
      <c r="AA24" s="81"/>
      <c r="AB24" s="81"/>
      <c r="AC24" s="81"/>
      <c r="AD24" s="81"/>
      <c r="AE24" s="81"/>
      <c r="AF24" s="81"/>
      <c r="AG24" s="81"/>
      <c r="AH24" s="81"/>
      <c r="AI24" s="81"/>
      <c r="AJ24" s="81"/>
      <c r="AK24" s="81"/>
      <c r="AL24" s="81"/>
      <c r="AM24" s="81"/>
      <c r="AN24" s="81"/>
      <c r="AO24" s="81"/>
      <c r="AP24" s="81"/>
      <c r="AQ24" s="81"/>
      <c r="AR24" s="81"/>
    </row>
    <row r="25" spans="1:44" s="56" customFormat="1" ht="78" customHeight="1">
      <c r="A25" s="47" t="s">
        <v>177</v>
      </c>
      <c r="B25" s="57" t="s">
        <v>393</v>
      </c>
      <c r="C25" s="54"/>
      <c r="D25" s="54"/>
      <c r="E25" s="54"/>
      <c r="F25" s="54"/>
      <c r="G25" s="54"/>
      <c r="H25" s="54"/>
      <c r="I25" s="55"/>
      <c r="J25" s="55"/>
      <c r="K25" s="55"/>
      <c r="L25" s="55"/>
      <c r="M25" s="55"/>
      <c r="N25" s="55"/>
      <c r="O25" s="55"/>
      <c r="P25" s="55"/>
      <c r="Q25" s="55"/>
      <c r="R25" s="55"/>
      <c r="S25" s="55"/>
      <c r="T25" s="55"/>
      <c r="U25" s="55"/>
      <c r="V25" s="55"/>
      <c r="W25" s="55"/>
      <c r="X25" s="82"/>
      <c r="Y25" s="82"/>
      <c r="Z25" s="82"/>
      <c r="AA25" s="82"/>
      <c r="AB25" s="82"/>
      <c r="AC25" s="82"/>
      <c r="AD25" s="82"/>
      <c r="AE25" s="82"/>
      <c r="AF25" s="82"/>
      <c r="AG25" s="82"/>
      <c r="AH25" s="82"/>
      <c r="AI25" s="82"/>
      <c r="AJ25" s="82"/>
      <c r="AK25" s="82"/>
      <c r="AL25" s="82"/>
      <c r="AM25" s="82"/>
      <c r="AN25" s="82"/>
      <c r="AO25" s="82"/>
      <c r="AP25" s="82"/>
      <c r="AQ25" s="82"/>
      <c r="AR25" s="82"/>
    </row>
    <row r="26" spans="1:44" ht="27" customHeight="1">
      <c r="A26" s="52" t="s">
        <v>178</v>
      </c>
      <c r="B26" s="53" t="s">
        <v>179</v>
      </c>
      <c r="C26" s="44"/>
      <c r="D26" s="44"/>
      <c r="E26" s="44"/>
      <c r="F26" s="44"/>
      <c r="G26" s="44"/>
      <c r="H26" s="44"/>
      <c r="I26" s="45"/>
      <c r="J26" s="45"/>
      <c r="K26" s="45"/>
      <c r="L26" s="45"/>
      <c r="M26" s="45"/>
      <c r="N26" s="45"/>
      <c r="O26" s="45"/>
      <c r="P26" s="45"/>
      <c r="Q26" s="45"/>
      <c r="R26" s="45"/>
      <c r="S26" s="45"/>
      <c r="T26" s="45"/>
      <c r="U26" s="45"/>
      <c r="V26" s="45"/>
      <c r="W26" s="45"/>
      <c r="X26" s="78"/>
      <c r="Y26" s="78"/>
      <c r="Z26" s="78"/>
      <c r="AA26" s="78"/>
      <c r="AB26" s="78"/>
      <c r="AC26" s="78"/>
      <c r="AD26" s="78"/>
      <c r="AE26" s="78"/>
      <c r="AF26" s="78"/>
      <c r="AG26" s="78"/>
      <c r="AH26" s="78"/>
      <c r="AI26" s="78"/>
      <c r="AJ26" s="78"/>
      <c r="AK26" s="78"/>
      <c r="AL26" s="78"/>
      <c r="AM26" s="78"/>
      <c r="AN26" s="78"/>
      <c r="AO26" s="78"/>
      <c r="AP26" s="78"/>
      <c r="AQ26" s="78"/>
      <c r="AR26" s="78"/>
    </row>
    <row r="27" spans="1:44" ht="27" customHeight="1">
      <c r="A27" s="52" t="s">
        <v>180</v>
      </c>
      <c r="B27" s="80" t="s">
        <v>181</v>
      </c>
      <c r="C27" s="44"/>
      <c r="D27" s="44"/>
      <c r="E27" s="44"/>
      <c r="F27" s="44"/>
      <c r="G27" s="44"/>
      <c r="H27" s="44"/>
      <c r="I27" s="45"/>
      <c r="J27" s="45"/>
      <c r="K27" s="45"/>
      <c r="L27" s="45"/>
      <c r="M27" s="45"/>
      <c r="N27" s="45"/>
      <c r="O27" s="45"/>
      <c r="P27" s="45"/>
      <c r="Q27" s="45"/>
      <c r="R27" s="45"/>
      <c r="S27" s="45"/>
      <c r="T27" s="45"/>
      <c r="U27" s="45"/>
      <c r="V27" s="45"/>
      <c r="W27" s="45"/>
      <c r="X27" s="78"/>
      <c r="Y27" s="78"/>
      <c r="Z27" s="78"/>
      <c r="AA27" s="78"/>
      <c r="AB27" s="78"/>
      <c r="AC27" s="78"/>
      <c r="AD27" s="78"/>
      <c r="AE27" s="78"/>
      <c r="AF27" s="78"/>
      <c r="AG27" s="78"/>
      <c r="AH27" s="78"/>
      <c r="AI27" s="78"/>
      <c r="AJ27" s="78"/>
      <c r="AK27" s="78"/>
      <c r="AL27" s="78"/>
      <c r="AM27" s="78"/>
      <c r="AN27" s="78"/>
      <c r="AO27" s="78"/>
      <c r="AP27" s="78"/>
      <c r="AQ27" s="78"/>
      <c r="AR27" s="78"/>
    </row>
    <row r="28" spans="1:44" s="51" customFormat="1" ht="40.5" customHeight="1">
      <c r="A28" s="47" t="s">
        <v>182</v>
      </c>
      <c r="B28" s="57" t="s">
        <v>395</v>
      </c>
      <c r="C28" s="49"/>
      <c r="D28" s="49"/>
      <c r="E28" s="49"/>
      <c r="F28" s="49"/>
      <c r="G28" s="49"/>
      <c r="H28" s="49"/>
      <c r="I28" s="50"/>
      <c r="J28" s="50"/>
      <c r="K28" s="50"/>
      <c r="L28" s="50"/>
      <c r="M28" s="50"/>
      <c r="N28" s="50"/>
      <c r="O28" s="50"/>
      <c r="P28" s="50"/>
      <c r="Q28" s="50"/>
      <c r="R28" s="50"/>
      <c r="S28" s="50"/>
      <c r="T28" s="50"/>
      <c r="U28" s="50"/>
      <c r="V28" s="50"/>
      <c r="W28" s="50"/>
      <c r="X28" s="79"/>
      <c r="Y28" s="79"/>
      <c r="Z28" s="79"/>
      <c r="AA28" s="79"/>
      <c r="AB28" s="79"/>
      <c r="AC28" s="79"/>
      <c r="AD28" s="79"/>
      <c r="AE28" s="79"/>
      <c r="AF28" s="79"/>
      <c r="AG28" s="79"/>
      <c r="AH28" s="79"/>
      <c r="AI28" s="79"/>
      <c r="AJ28" s="79"/>
      <c r="AK28" s="79"/>
      <c r="AL28" s="79"/>
      <c r="AM28" s="79"/>
      <c r="AN28" s="79"/>
      <c r="AO28" s="79"/>
      <c r="AP28" s="79"/>
      <c r="AQ28" s="79"/>
      <c r="AR28" s="79"/>
    </row>
    <row r="29" spans="1:44" ht="27" customHeight="1">
      <c r="A29" s="52" t="s">
        <v>178</v>
      </c>
      <c r="B29" s="53" t="s">
        <v>179</v>
      </c>
      <c r="C29" s="44"/>
      <c r="D29" s="44"/>
      <c r="E29" s="44"/>
      <c r="F29" s="44"/>
      <c r="G29" s="44"/>
      <c r="H29" s="44"/>
      <c r="I29" s="45"/>
      <c r="J29" s="45"/>
      <c r="K29" s="45"/>
      <c r="L29" s="45"/>
      <c r="M29" s="45"/>
      <c r="N29" s="45"/>
      <c r="O29" s="45"/>
      <c r="P29" s="45"/>
      <c r="Q29" s="45"/>
      <c r="R29" s="45"/>
      <c r="S29" s="45"/>
      <c r="T29" s="45"/>
      <c r="U29" s="45"/>
      <c r="V29" s="45"/>
      <c r="W29" s="45"/>
      <c r="X29" s="78"/>
      <c r="Y29" s="78"/>
      <c r="Z29" s="78"/>
      <c r="AA29" s="78"/>
      <c r="AB29" s="78"/>
      <c r="AC29" s="78"/>
      <c r="AD29" s="78"/>
      <c r="AE29" s="78"/>
      <c r="AF29" s="78"/>
      <c r="AG29" s="78"/>
      <c r="AH29" s="78"/>
      <c r="AI29" s="78"/>
      <c r="AJ29" s="78"/>
      <c r="AK29" s="78"/>
      <c r="AL29" s="78"/>
      <c r="AM29" s="78"/>
      <c r="AN29" s="78"/>
      <c r="AO29" s="78"/>
      <c r="AP29" s="78"/>
      <c r="AQ29" s="78"/>
      <c r="AR29" s="78"/>
    </row>
    <row r="30" spans="1:44" ht="27" customHeight="1">
      <c r="A30" s="52" t="s">
        <v>180</v>
      </c>
      <c r="B30" s="80" t="s">
        <v>181</v>
      </c>
      <c r="C30" s="44"/>
      <c r="D30" s="44"/>
      <c r="E30" s="44"/>
      <c r="F30" s="44"/>
      <c r="G30" s="44"/>
      <c r="H30" s="44"/>
      <c r="I30" s="45"/>
      <c r="J30" s="45"/>
      <c r="K30" s="45"/>
      <c r="L30" s="45"/>
      <c r="M30" s="45"/>
      <c r="N30" s="45"/>
      <c r="O30" s="45"/>
      <c r="P30" s="45"/>
      <c r="Q30" s="45"/>
      <c r="R30" s="45"/>
      <c r="S30" s="45"/>
      <c r="T30" s="45"/>
      <c r="U30" s="45"/>
      <c r="V30" s="45"/>
      <c r="W30" s="45"/>
      <c r="X30" s="78"/>
      <c r="Y30" s="78"/>
      <c r="Z30" s="78"/>
      <c r="AA30" s="78"/>
      <c r="AB30" s="78"/>
      <c r="AC30" s="78"/>
      <c r="AD30" s="78"/>
      <c r="AE30" s="78"/>
      <c r="AF30" s="78"/>
      <c r="AG30" s="78"/>
      <c r="AH30" s="78"/>
      <c r="AI30" s="78"/>
      <c r="AJ30" s="78"/>
      <c r="AK30" s="78"/>
      <c r="AL30" s="78"/>
      <c r="AM30" s="78"/>
      <c r="AN30" s="78"/>
      <c r="AO30" s="78"/>
      <c r="AP30" s="78"/>
      <c r="AQ30" s="78"/>
      <c r="AR30" s="78"/>
    </row>
    <row r="31" spans="1:44" s="36" customFormat="1" ht="27" customHeight="1">
      <c r="A31" s="38" t="s">
        <v>193</v>
      </c>
      <c r="B31" s="39" t="s">
        <v>278</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row>
    <row r="32" spans="1:44" s="36" customFormat="1" ht="27" customHeight="1">
      <c r="A32" s="52"/>
      <c r="B32" s="53" t="s">
        <v>194</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row>
    <row r="33" spans="1:44" s="36" customFormat="1" ht="9.75" customHeight="1">
      <c r="A33" s="35"/>
      <c r="B33" s="127"/>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row>
    <row r="34" spans="1:44" s="85" customFormat="1" ht="26.25" customHeight="1">
      <c r="A34" s="84"/>
      <c r="B34" s="486" t="s">
        <v>215</v>
      </c>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row>
    <row r="35" spans="1:44" s="85" customFormat="1" ht="72" customHeight="1">
      <c r="A35" s="84"/>
      <c r="B35" s="485" t="s">
        <v>294</v>
      </c>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5"/>
      <c r="AO35" s="485"/>
      <c r="AP35" s="485"/>
      <c r="AQ35" s="485"/>
      <c r="AR35" s="485"/>
    </row>
    <row r="36" spans="1:44" s="85" customFormat="1" ht="21.75" customHeight="1">
      <c r="A36" s="128"/>
      <c r="B36" s="488" t="s">
        <v>295</v>
      </c>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row>
    <row r="37" spans="1:44" s="85" customFormat="1" ht="62.25" customHeight="1">
      <c r="A37" s="128"/>
      <c r="B37" s="487" t="s">
        <v>296</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row>
    <row r="38" spans="1:44" ht="20.25">
      <c r="A38" s="46"/>
      <c r="B38" s="132" t="s">
        <v>297</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row>
    <row r="39" spans="1:44" ht="18.7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row>
    <row r="40" spans="1:44" ht="18.7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row>
    <row r="41" spans="1:44" ht="18.7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row>
    <row r="42" spans="1:44" ht="18.7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row>
    <row r="43" spans="1:44" ht="18.7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row>
    <row r="44" spans="1:44" ht="18.7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row>
    <row r="45" spans="1:44" ht="18.7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row>
    <row r="46" spans="1:44" ht="18.7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row>
    <row r="47" spans="1:44" ht="18.7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row>
    <row r="48" spans="1:44" ht="18.7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row>
    <row r="49" spans="1:44" ht="18.7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row>
    <row r="50" spans="1:44" ht="18.7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row>
    <row r="51" spans="1:44" ht="18.7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row>
    <row r="52" spans="1:44" ht="18.7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row>
    <row r="53" spans="1:44" ht="18.7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row>
    <row r="54" spans="1:44" ht="18.7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row>
    <row r="55" spans="1:44" ht="18.7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row>
    <row r="56" spans="1:44" ht="18.7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row>
    <row r="57" spans="1:44" ht="18.7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row>
    <row r="58" spans="1:44" ht="18.7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row>
    <row r="59" spans="1:44" ht="18.7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row>
    <row r="60" spans="1:44" ht="18.7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row>
    <row r="61" spans="1:44" ht="18.7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row>
    <row r="62" spans="1:44" ht="18.7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row>
    <row r="63" spans="1:44" ht="18.7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row>
    <row r="64" spans="1:44" ht="18.7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row>
    <row r="65" spans="1:44" ht="18.7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row>
    <row r="66" spans="1:44" ht="18.7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row>
    <row r="67" spans="1:44" ht="18.7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row>
    <row r="68" spans="1:44" ht="18.7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row>
    <row r="69" spans="1:44" ht="18.7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row>
    <row r="70" spans="1:44" ht="18.7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row>
    <row r="71" spans="1:44" ht="18.7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row>
    <row r="72" spans="1:44" ht="18.7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row>
    <row r="73" spans="1:44" ht="18.7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row>
    <row r="74" spans="1:44" ht="18.7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row>
    <row r="75" spans="1:44" ht="18.7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row>
    <row r="76" spans="1:44" ht="18.7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row>
    <row r="77" spans="1:44" ht="18.7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row>
    <row r="78" spans="1:44" ht="18.7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row>
    <row r="79" spans="1:44" ht="18.7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row>
    <row r="80" spans="1:44" ht="18.7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row>
    <row r="81" spans="1:44" ht="18.7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row>
    <row r="82" spans="1:44" ht="18.7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row>
    <row r="83" spans="1:44" ht="18.7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row>
    <row r="84" spans="1:44" ht="18.7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row>
    <row r="85" spans="1:44" ht="18.7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row>
    <row r="86" spans="1:44" ht="18.7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row>
    <row r="87" spans="1:44" ht="18.7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row>
    <row r="88" spans="1:44" ht="18.7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row>
    <row r="89" spans="1:44" ht="18.7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row>
    <row r="90" spans="1:44" ht="18.7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row>
    <row r="91" spans="1:44" ht="18.7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row>
    <row r="92" spans="1:44" ht="18.7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row>
    <row r="93" spans="1:44" ht="18.7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row>
    <row r="94" spans="1:44" ht="18.7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row>
    <row r="95" spans="1:44" ht="18.7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row>
    <row r="96" spans="1:44" ht="18.7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row>
    <row r="97" spans="1:44" ht="18.7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row>
    <row r="98" spans="1:44" ht="18.7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row>
    <row r="99" spans="1:44" ht="18.7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row>
    <row r="100" spans="1:44" ht="18.7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row>
    <row r="101" spans="1:44" ht="18.7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row>
    <row r="102" spans="1:44" ht="18.7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row>
    <row r="103" spans="1:44" ht="18.7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row>
    <row r="104" spans="1:44" ht="18.7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row>
    <row r="105" spans="1:44" ht="18.7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row>
    <row r="106" spans="1:44" ht="18.7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row>
    <row r="107" spans="1:44" ht="18.7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row>
    <row r="108" spans="1:44" ht="18.7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row>
    <row r="109" spans="1:44" ht="18.7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row>
    <row r="110" spans="1:44" ht="18.7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row>
    <row r="111" spans="1:44" ht="18.7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row>
    <row r="112" spans="1:44" ht="18.7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row>
    <row r="113" spans="1:44" ht="18.7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row>
    <row r="114" spans="1:44" ht="18.7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row>
    <row r="115" spans="1:44" ht="18.7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row>
    <row r="116" spans="1:44" ht="18.7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row>
    <row r="117" spans="1:44" ht="18.7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row>
    <row r="118" spans="1:44" ht="18.7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row>
    <row r="119" spans="1:44" ht="18.7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row>
    <row r="120" spans="1:44" ht="18.7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row>
    <row r="121" spans="1:44" ht="18.7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row>
    <row r="122" spans="1:44" ht="18.7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row>
    <row r="123" spans="1:44" ht="18.7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row>
    <row r="124" spans="1:44" ht="18.7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row>
    <row r="125" spans="1:44" ht="18.7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row>
    <row r="126" spans="1:44" ht="18.7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row>
    <row r="127" spans="1:44" ht="18.7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row>
    <row r="128" spans="1:44" ht="18.7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row>
    <row r="129" spans="1:44" ht="18.7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row>
    <row r="130" spans="1:44" ht="18.7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row>
    <row r="131" spans="1:44" ht="18.7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row>
    <row r="132" spans="1:44" ht="18.7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row>
    <row r="133" spans="1:44" ht="18.7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row>
    <row r="134" spans="1:44" ht="18.7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row>
    <row r="135" spans="1:44" ht="18.7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row>
    <row r="136" spans="1:44" ht="18.7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row>
    <row r="137" spans="1:44" ht="18.7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row>
    <row r="138" spans="1:44" ht="18.7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row>
    <row r="139" spans="1:44" ht="18.7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row>
    <row r="140" spans="1:44" ht="18.7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row>
    <row r="141" spans="1:44" ht="18.7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row>
    <row r="142" spans="1:44" ht="18.7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row>
    <row r="143" spans="1:44" ht="18.7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row>
    <row r="144" spans="1:44" ht="18.7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row>
    <row r="145" spans="1:44" ht="18.7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row>
    <row r="146" spans="1:44" ht="18.7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row>
    <row r="147" spans="1:44" ht="18.7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row>
    <row r="148" spans="1:44" ht="18.7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row>
    <row r="149" spans="1:44" ht="18.7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row>
    <row r="150" spans="1:44" ht="18.7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row>
    <row r="151" spans="1:44" ht="18.7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row>
    <row r="152" spans="1:44" ht="18.7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row>
    <row r="153" spans="1:44" ht="18.7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row>
    <row r="154" spans="1:44" ht="18.7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row>
    <row r="155" spans="1:44" ht="18.7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row>
    <row r="156" spans="1:44" ht="18.7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row>
    <row r="157" spans="1:44" ht="18.7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row>
    <row r="158" spans="1:44" ht="18.7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row>
    <row r="159" spans="1:44" ht="18.7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row>
    <row r="160" spans="1:44" ht="18.7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row>
    <row r="161" spans="1:44" ht="18.7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row>
    <row r="162" spans="1:44" ht="18.7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row>
    <row r="163" spans="1:44" ht="18.7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row>
    <row r="164" spans="1:44" ht="18.7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row>
    <row r="165" spans="1:44" ht="18.7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row>
    <row r="166" spans="1:44" ht="18.7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row>
    <row r="167" spans="1:44" ht="18.7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row>
    <row r="168" spans="1:44" ht="18.7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row>
    <row r="169" spans="1:44" ht="18.7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row>
    <row r="170" spans="1:44" ht="18.7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row>
    <row r="171" spans="1:44" ht="18.7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row>
    <row r="172" spans="1:44" ht="18.7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row>
    <row r="173" spans="1:44" ht="18.7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row>
    <row r="174" spans="1:44" ht="18.7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row>
    <row r="175" spans="1:44" ht="18.7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row>
    <row r="176" spans="1:44" ht="18.7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row>
    <row r="177" spans="1:44" ht="18.7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row>
    <row r="178" spans="1:44" ht="18.7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row>
    <row r="179" spans="1:44" ht="18.7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row>
    <row r="180" spans="1:44" ht="18.7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row>
    <row r="181" spans="1:44" ht="18.7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row>
    <row r="182" spans="1:44" ht="18.7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row>
    <row r="183" spans="1:44" ht="18.7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row>
    <row r="184" spans="1:44" ht="18.7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row>
    <row r="185" spans="1:44" ht="18.7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row>
    <row r="186" spans="1:44" ht="18.7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row>
    <row r="187" spans="1:44" ht="18.7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row>
    <row r="188" spans="1:44" ht="18.7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row>
    <row r="189" spans="1:44" ht="18.7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row>
    <row r="190" spans="1:44" ht="18.7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row>
    <row r="191" spans="1:44" ht="18.7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row>
    <row r="192" spans="1:44" ht="18.7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row>
    <row r="193" spans="1:44" ht="18.7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row>
    <row r="194" spans="1:44" ht="18.7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row>
    <row r="195" spans="1:44" ht="18.7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row>
    <row r="196" spans="1:44" ht="18.7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row>
    <row r="197" spans="1:44" ht="18.7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row>
    <row r="198" spans="1:44" ht="18.7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row>
    <row r="199" spans="1:44" ht="18.7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row>
    <row r="200" spans="1:44" ht="18.7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row>
    <row r="201" spans="1:44" ht="18.7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row>
    <row r="202" spans="1:44" ht="18.7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row>
    <row r="203" spans="1:44" ht="18.7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row>
    <row r="204" spans="1:44" ht="18.7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row>
    <row r="205" spans="1:44" ht="18.7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row>
    <row r="206" spans="1:44" ht="18.7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row>
    <row r="207" spans="1:44" ht="18.7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row>
    <row r="208" spans="1:44" ht="18.7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row>
    <row r="209" spans="1:44" ht="18.7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row>
    <row r="210" spans="1:44" ht="18.7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row>
    <row r="211" spans="1:44" ht="18.7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row>
    <row r="212" spans="1:44" ht="18.7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row>
    <row r="213" spans="1:44" ht="18.7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row>
    <row r="214" spans="1:44" ht="18.7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row>
    <row r="215" spans="1:44" ht="18.7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row>
    <row r="216" spans="1:44" ht="18.7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row>
    <row r="217" spans="1:44" ht="18.7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row>
    <row r="218" spans="1:44" ht="18.7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row>
    <row r="219" spans="1:44" ht="18.7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row>
    <row r="220" spans="1:44" ht="18.7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row>
    <row r="221" spans="1:44" ht="18.7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row>
    <row r="222" spans="1:44" ht="18.7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row>
    <row r="223" spans="1:44" ht="18.7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row>
    <row r="224" spans="1:44" ht="18.7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row>
    <row r="225" spans="1:44" ht="18.7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row>
    <row r="226" spans="1:44" ht="18.7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row>
    <row r="227" spans="1:44" ht="18.7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row>
    <row r="228" spans="1:44" ht="18.7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row>
    <row r="229" spans="1:44" ht="18.7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row>
    <row r="230" spans="1:44" ht="18.7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row>
    <row r="231" spans="1:44" ht="18.7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row>
    <row r="232" spans="1:44" ht="18.7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row>
    <row r="233" spans="1:44" ht="18.7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row>
    <row r="234" spans="1:44" ht="18.7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row>
    <row r="235" spans="1:44" ht="18.7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row>
    <row r="236" spans="1:44" ht="18.7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row>
    <row r="237" spans="1:44" ht="18.7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row>
    <row r="238" spans="1:44" ht="18.7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row>
    <row r="239" spans="1:44" ht="18.7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row>
    <row r="240" spans="1:44" ht="18.7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row>
    <row r="241" spans="1:44" ht="18.7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row>
    <row r="242" spans="1:44" ht="18.7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row>
    <row r="243" spans="1:44" ht="18.7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row>
    <row r="244" spans="1:44" ht="18.7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row>
    <row r="245" spans="1:44" ht="18.7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row>
    <row r="246" spans="1:44" ht="18.7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row>
    <row r="247" spans="1:44" ht="18.7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row>
    <row r="248" spans="1:44" ht="18.7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row>
    <row r="249" spans="1:44" ht="18.7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row>
    <row r="250" spans="1:44" ht="18.7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row>
    <row r="251" spans="1:44" ht="18.7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row>
    <row r="252" spans="1:44" ht="18.7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row>
    <row r="253" spans="1:44" ht="18.7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row>
    <row r="254" spans="1:44" ht="18.7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row>
    <row r="255" spans="1:44" ht="18.7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row>
    <row r="256" spans="1:44" ht="18.7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row>
    <row r="257" spans="1:44" ht="18.7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row>
    <row r="258" spans="1:44" ht="18.7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row>
    <row r="259" spans="1:44" ht="18.7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row>
    <row r="260" spans="1:44" ht="18.7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row>
    <row r="261" spans="1:44" ht="18.7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row>
    <row r="262" spans="1:44" ht="18.7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row>
    <row r="263" spans="1:44" ht="18.7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row>
    <row r="264" spans="1:44" ht="18.7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row>
    <row r="265" spans="1:44" ht="18.7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row>
    <row r="266" spans="1:44" ht="18.7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row>
    <row r="267" spans="1:44" ht="18.7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row>
    <row r="268" spans="1:44" ht="18.7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row>
    <row r="269" spans="1:44" ht="18.7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row>
    <row r="270" spans="1:44" ht="18.7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row>
    <row r="271" spans="1:44" ht="18.7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row>
    <row r="272" spans="1:44" ht="18.7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row>
    <row r="273" spans="1:44" ht="18.7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row>
    <row r="274" spans="1:44" ht="18.7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row>
    <row r="275" spans="1:44" ht="18.7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row>
    <row r="276" spans="1:44" ht="18.7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row>
    <row r="277" spans="1:44" ht="18.7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row>
    <row r="278" spans="1:44" ht="18.7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row>
    <row r="279" spans="1:44" ht="18.7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row>
    <row r="280" spans="1:44" ht="18.7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row>
    <row r="281" spans="1:44" ht="18.7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row>
    <row r="282" spans="1:44" ht="18.7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row>
    <row r="283" spans="1:44" ht="18.7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row>
    <row r="284" spans="1:44" ht="18.7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row>
    <row r="285" spans="1:44" ht="18.7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row>
    <row r="286" spans="1:44" ht="18.7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row>
    <row r="287" spans="1:44" ht="18.7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row>
    <row r="288" spans="1:44" ht="18.7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row>
    <row r="289" spans="1:44" ht="18.7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row>
    <row r="290" spans="1:44" ht="18.7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row>
    <row r="291" spans="1:44" ht="18.7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row>
    <row r="292" spans="1:44" ht="18.7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row>
    <row r="293" spans="1:44" ht="18.7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row>
    <row r="294" spans="1:44" ht="18.7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row>
    <row r="295" spans="1:44" ht="18.7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row>
    <row r="296" spans="1:44" ht="18.7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row>
    <row r="297" spans="1:44" ht="18.7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row>
    <row r="298" spans="1:44" ht="18.7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row>
    <row r="299" spans="1:44" ht="18.7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row>
    <row r="300" spans="1:44" ht="18.7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row>
    <row r="301" spans="1:44" ht="18.7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row>
    <row r="302" spans="1:44" ht="18.7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row>
    <row r="303" spans="1:44" ht="18.7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row>
    <row r="304" spans="1:44" ht="18.7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row>
    <row r="305" spans="1:44" ht="18.7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row>
    <row r="306" spans="1:44" ht="18.7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row>
    <row r="307" spans="1:44" ht="18.7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row>
    <row r="308" spans="1:44" ht="18.7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row>
    <row r="309" spans="1:44" ht="18.7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row>
    <row r="310" spans="1:44" ht="18.7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row>
    <row r="311" spans="1:44" ht="18.7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row>
    <row r="312" spans="1:44" ht="18.7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row>
    <row r="313" spans="1:44" ht="18.7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row>
    <row r="314" spans="1:44" ht="18.7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row>
    <row r="315" spans="1:44" ht="18.7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row>
    <row r="316" spans="1:44" ht="18.7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row>
    <row r="317" spans="1:44" ht="18.7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row>
    <row r="318" spans="1:44" ht="18.7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row>
    <row r="319" spans="1:44" ht="18.7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row>
    <row r="320" spans="1:44" ht="18.7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row>
    <row r="321" spans="1:44" ht="18.7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row>
    <row r="322" spans="1:44" ht="18.7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row>
    <row r="323" spans="1:44" ht="18.7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row>
    <row r="324" spans="1:44" ht="18.7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row>
    <row r="325" spans="1:44" ht="18.7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row>
  </sheetData>
  <sheetProtection/>
  <mergeCells count="80">
    <mergeCell ref="I8:I13"/>
    <mergeCell ref="B34:AR34"/>
    <mergeCell ref="B37:AR37"/>
    <mergeCell ref="AH10:AH13"/>
    <mergeCell ref="AL10:AL13"/>
    <mergeCell ref="AM10:AM13"/>
    <mergeCell ref="AN10:AN13"/>
    <mergeCell ref="AP10:AP13"/>
    <mergeCell ref="B36:AR36"/>
    <mergeCell ref="AP9:AQ9"/>
    <mergeCell ref="N12:N13"/>
    <mergeCell ref="O12:P12"/>
    <mergeCell ref="S9:U10"/>
    <mergeCell ref="V9:W10"/>
    <mergeCell ref="B35:AR35"/>
    <mergeCell ref="J11:J13"/>
    <mergeCell ref="N11:P11"/>
    <mergeCell ref="AO9:AO13"/>
    <mergeCell ref="K11:L11"/>
    <mergeCell ref="M11:M13"/>
    <mergeCell ref="AO8:AQ8"/>
    <mergeCell ref="Z10:Z13"/>
    <mergeCell ref="X7:X13"/>
    <mergeCell ref="AI8:AI13"/>
    <mergeCell ref="AA10:AA13"/>
    <mergeCell ref="AB10:AB13"/>
    <mergeCell ref="AQ10:AQ13"/>
    <mergeCell ref="AK9:AK13"/>
    <mergeCell ref="AL9:AN9"/>
    <mergeCell ref="AK8:AN8"/>
    <mergeCell ref="AJ7:AJ13"/>
    <mergeCell ref="AE7:AI7"/>
    <mergeCell ref="Y10:Y13"/>
    <mergeCell ref="AG10:AG13"/>
    <mergeCell ref="AR6:AR13"/>
    <mergeCell ref="Y7:AC7"/>
    <mergeCell ref="Y8:AB9"/>
    <mergeCell ref="AC8:AC13"/>
    <mergeCell ref="X6:AC6"/>
    <mergeCell ref="AD6:AI6"/>
    <mergeCell ref="AE8:AH8"/>
    <mergeCell ref="AD7:AD13"/>
    <mergeCell ref="AF10:AF13"/>
    <mergeCell ref="AE9:AE13"/>
    <mergeCell ref="R8:R13"/>
    <mergeCell ref="U12:U13"/>
    <mergeCell ref="T12:T13"/>
    <mergeCell ref="AF9:AH9"/>
    <mergeCell ref="V11:V13"/>
    <mergeCell ref="W11:W13"/>
    <mergeCell ref="M9:P10"/>
    <mergeCell ref="H7:H13"/>
    <mergeCell ref="I7:P7"/>
    <mergeCell ref="S11:S13"/>
    <mergeCell ref="J8:P8"/>
    <mergeCell ref="Q7:Q13"/>
    <mergeCell ref="R7:W7"/>
    <mergeCell ref="K12:K13"/>
    <mergeCell ref="L12:L13"/>
    <mergeCell ref="T11:U11"/>
    <mergeCell ref="A4:AR4"/>
    <mergeCell ref="A2:M2"/>
    <mergeCell ref="AH1:AR1"/>
    <mergeCell ref="AH2:AR2"/>
    <mergeCell ref="A3:AR3"/>
    <mergeCell ref="H6:P6"/>
    <mergeCell ref="Q6:W6"/>
    <mergeCell ref="AJ6:AQ6"/>
    <mergeCell ref="A1:M1"/>
    <mergeCell ref="A5:AR5"/>
    <mergeCell ref="A6:A13"/>
    <mergeCell ref="AK7:AQ7"/>
    <mergeCell ref="F6:F13"/>
    <mergeCell ref="G6:G13"/>
    <mergeCell ref="S8:W8"/>
    <mergeCell ref="B6:B13"/>
    <mergeCell ref="C6:C13"/>
    <mergeCell ref="D6:D13"/>
    <mergeCell ref="E6:E13"/>
    <mergeCell ref="J9:L10"/>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60" r:id="rId1"/>
  <headerFooter alignWithMargins="0">
    <oddFooter>&amp;R&amp;14&amp;P</oddFooter>
  </headerFooter>
</worksheet>
</file>

<file path=xl/worksheets/sheet11.xml><?xml version="1.0" encoding="utf-8"?>
<worksheet xmlns="http://schemas.openxmlformats.org/spreadsheetml/2006/main" xmlns:r="http://schemas.openxmlformats.org/officeDocument/2006/relationships">
  <sheetPr>
    <tabColor rgb="FF92D050"/>
  </sheetPr>
  <dimension ref="A1:AC318"/>
  <sheetViews>
    <sheetView zoomScale="80" zoomScaleNormal="80" zoomScaleSheetLayoutView="70" zoomScalePageLayoutView="50" workbookViewId="0" topLeftCell="A1">
      <selection activeCell="A1" sqref="A1:L1"/>
    </sheetView>
  </sheetViews>
  <sheetFormatPr defaultColWidth="9.125" defaultRowHeight="14.25"/>
  <cols>
    <col min="1" max="1" width="5.125" style="61" customWidth="1"/>
    <col min="2" max="2" width="33.25390625" style="62" customWidth="1"/>
    <col min="3" max="7" width="9.125" style="63" customWidth="1"/>
    <col min="8" max="11" width="9.125" style="64" customWidth="1"/>
    <col min="12" max="24" width="11.375" style="64" customWidth="1"/>
    <col min="25" max="25" width="11.00390625" style="64" customWidth="1"/>
    <col min="26" max="228" width="8.75390625" style="46" customWidth="1"/>
    <col min="229" max="229" width="5.125" style="46" customWidth="1"/>
    <col min="230" max="230" width="24.00390625" style="46" customWidth="1"/>
    <col min="231" max="231" width="7.75390625" style="46" customWidth="1"/>
    <col min="232" max="232" width="8.75390625" style="46" customWidth="1"/>
    <col min="233" max="233" width="8.375" style="46" customWidth="1"/>
    <col min="234" max="234" width="9.375" style="46" customWidth="1"/>
    <col min="235" max="235" width="10.125" style="46" customWidth="1"/>
    <col min="236" max="236" width="7.75390625" style="46" customWidth="1"/>
    <col min="237" max="238" width="9.375" style="46" customWidth="1"/>
    <col min="239" max="240" width="9.75390625" style="46" customWidth="1"/>
    <col min="241" max="241" width="8.75390625" style="46" customWidth="1"/>
    <col min="242" max="242" width="9.375" style="46" customWidth="1"/>
    <col min="243" max="243" width="6.75390625" style="46" customWidth="1"/>
    <col min="244" max="244" width="8.125" style="46" customWidth="1"/>
    <col min="245" max="245" width="10.375" style="46" customWidth="1"/>
    <col min="246" max="246" width="8.375" style="46" customWidth="1"/>
    <col min="247" max="247" width="9.75390625" style="46" customWidth="1"/>
    <col min="248" max="248" width="9.375" style="46" customWidth="1"/>
    <col min="249" max="249" width="7.375" style="46" customWidth="1"/>
    <col min="250" max="250" width="8.375" style="46" customWidth="1"/>
    <col min="251" max="252" width="8.25390625" style="46" customWidth="1"/>
    <col min="253" max="253" width="11.375" style="46" customWidth="1"/>
    <col min="254" max="254" width="10.375" style="46" customWidth="1"/>
    <col min="255" max="255" width="9.75390625" style="46" customWidth="1"/>
    <col min="256" max="16384" width="9.125" style="46" customWidth="1"/>
  </cols>
  <sheetData>
    <row r="1" spans="1:25" ht="24" customHeight="1">
      <c r="A1" s="392" t="s">
        <v>298</v>
      </c>
      <c r="B1" s="392"/>
      <c r="C1" s="392"/>
      <c r="D1" s="392"/>
      <c r="E1" s="392"/>
      <c r="F1" s="392"/>
      <c r="G1" s="392"/>
      <c r="H1" s="392"/>
      <c r="I1" s="392"/>
      <c r="J1" s="392"/>
      <c r="K1" s="392"/>
      <c r="L1" s="392"/>
      <c r="M1" s="392"/>
      <c r="N1" s="124"/>
      <c r="O1" s="124"/>
      <c r="P1" s="124"/>
      <c r="Q1" s="475" t="s">
        <v>91</v>
      </c>
      <c r="R1" s="475"/>
      <c r="S1" s="475"/>
      <c r="T1" s="475"/>
      <c r="U1" s="475"/>
      <c r="V1" s="475"/>
      <c r="W1" s="475"/>
      <c r="X1" s="475"/>
      <c r="Y1" s="475"/>
    </row>
    <row r="2" spans="1:25" ht="24.75" customHeight="1">
      <c r="A2" s="436" t="s">
        <v>92</v>
      </c>
      <c r="B2" s="436"/>
      <c r="C2" s="436"/>
      <c r="D2" s="436"/>
      <c r="E2" s="436"/>
      <c r="F2" s="436"/>
      <c r="G2" s="436"/>
      <c r="H2" s="436"/>
      <c r="I2" s="436"/>
      <c r="J2" s="436"/>
      <c r="K2" s="436"/>
      <c r="L2" s="436"/>
      <c r="M2" s="436"/>
      <c r="N2" s="123"/>
      <c r="O2" s="123"/>
      <c r="P2" s="123"/>
      <c r="Q2" s="476" t="s">
        <v>93</v>
      </c>
      <c r="R2" s="476"/>
      <c r="S2" s="476"/>
      <c r="T2" s="476"/>
      <c r="U2" s="476"/>
      <c r="V2" s="476"/>
      <c r="W2" s="476"/>
      <c r="X2" s="476"/>
      <c r="Y2" s="476"/>
    </row>
    <row r="3" spans="1:25" s="130" customFormat="1" ht="34.5" customHeight="1">
      <c r="A3" s="439" t="s">
        <v>280</v>
      </c>
      <c r="B3" s="439"/>
      <c r="C3" s="439"/>
      <c r="D3" s="439"/>
      <c r="E3" s="439"/>
      <c r="F3" s="439"/>
      <c r="G3" s="439"/>
      <c r="H3" s="439"/>
      <c r="I3" s="439"/>
      <c r="J3" s="439"/>
      <c r="K3" s="439"/>
      <c r="L3" s="439"/>
      <c r="M3" s="439"/>
      <c r="N3" s="439"/>
      <c r="O3" s="439"/>
      <c r="P3" s="439"/>
      <c r="Q3" s="439"/>
      <c r="R3" s="439"/>
      <c r="S3" s="439"/>
      <c r="T3" s="439"/>
      <c r="U3" s="439"/>
      <c r="V3" s="439"/>
      <c r="W3" s="439"/>
      <c r="X3" s="439"/>
      <c r="Y3" s="439"/>
    </row>
    <row r="4" spans="1:29" s="69" customFormat="1" ht="72" customHeight="1">
      <c r="A4" s="392" t="s">
        <v>299</v>
      </c>
      <c r="B4" s="392"/>
      <c r="C4" s="392"/>
      <c r="D4" s="392"/>
      <c r="E4" s="392"/>
      <c r="F4" s="392"/>
      <c r="G4" s="392"/>
      <c r="H4" s="392"/>
      <c r="I4" s="392"/>
      <c r="J4" s="392"/>
      <c r="K4" s="392"/>
      <c r="L4" s="392"/>
      <c r="M4" s="392"/>
      <c r="N4" s="392"/>
      <c r="O4" s="392"/>
      <c r="P4" s="392"/>
      <c r="Q4" s="392"/>
      <c r="R4" s="392"/>
      <c r="S4" s="392"/>
      <c r="T4" s="392"/>
      <c r="U4" s="392"/>
      <c r="V4" s="392"/>
      <c r="W4" s="392"/>
      <c r="X4" s="392"/>
      <c r="Y4" s="392"/>
      <c r="AC4" s="131"/>
    </row>
    <row r="5" spans="1:29" s="70" customFormat="1" ht="35.25" customHeight="1">
      <c r="A5" s="438" t="s">
        <v>95</v>
      </c>
      <c r="B5" s="438"/>
      <c r="C5" s="438"/>
      <c r="D5" s="438"/>
      <c r="E5" s="438"/>
      <c r="F5" s="438"/>
      <c r="G5" s="438"/>
      <c r="H5" s="438"/>
      <c r="I5" s="438"/>
      <c r="J5" s="438"/>
      <c r="K5" s="438"/>
      <c r="L5" s="438"/>
      <c r="M5" s="438"/>
      <c r="N5" s="438"/>
      <c r="O5" s="438"/>
      <c r="P5" s="438"/>
      <c r="Q5" s="438"/>
      <c r="R5" s="438"/>
      <c r="S5" s="438"/>
      <c r="T5" s="438"/>
      <c r="U5" s="438"/>
      <c r="V5" s="438"/>
      <c r="W5" s="438"/>
      <c r="X5" s="438"/>
      <c r="Y5" s="438"/>
      <c r="AC5" s="69"/>
    </row>
    <row r="6" spans="1:25" s="34" customFormat="1" ht="47.25" customHeight="1">
      <c r="A6" s="446" t="s">
        <v>197</v>
      </c>
      <c r="B6" s="440" t="s">
        <v>168</v>
      </c>
      <c r="C6" s="440" t="s">
        <v>169</v>
      </c>
      <c r="D6" s="440" t="s">
        <v>170</v>
      </c>
      <c r="E6" s="440" t="s">
        <v>171</v>
      </c>
      <c r="F6" s="446" t="s">
        <v>282</v>
      </c>
      <c r="G6" s="446" t="s">
        <v>283</v>
      </c>
      <c r="H6" s="437" t="s">
        <v>198</v>
      </c>
      <c r="I6" s="437"/>
      <c r="J6" s="437"/>
      <c r="K6" s="437"/>
      <c r="L6" s="437"/>
      <c r="M6" s="437"/>
      <c r="N6" s="437"/>
      <c r="O6" s="437"/>
      <c r="P6" s="437"/>
      <c r="Q6" s="440" t="s">
        <v>300</v>
      </c>
      <c r="R6" s="440"/>
      <c r="S6" s="440"/>
      <c r="T6" s="440"/>
      <c r="U6" s="440"/>
      <c r="V6" s="440"/>
      <c r="W6" s="440"/>
      <c r="X6" s="440"/>
      <c r="Y6" s="440" t="s">
        <v>99</v>
      </c>
    </row>
    <row r="7" spans="1:25" s="34" customFormat="1" ht="33.75" customHeight="1">
      <c r="A7" s="447"/>
      <c r="B7" s="440"/>
      <c r="C7" s="440"/>
      <c r="D7" s="440"/>
      <c r="E7" s="440"/>
      <c r="F7" s="447"/>
      <c r="G7" s="447"/>
      <c r="H7" s="437" t="s">
        <v>272</v>
      </c>
      <c r="I7" s="437" t="s">
        <v>173</v>
      </c>
      <c r="J7" s="437"/>
      <c r="K7" s="437"/>
      <c r="L7" s="437"/>
      <c r="M7" s="437"/>
      <c r="N7" s="437"/>
      <c r="O7" s="437"/>
      <c r="P7" s="437"/>
      <c r="Q7" s="437" t="s">
        <v>288</v>
      </c>
      <c r="R7" s="440" t="s">
        <v>106</v>
      </c>
      <c r="S7" s="440"/>
      <c r="T7" s="440"/>
      <c r="U7" s="440"/>
      <c r="V7" s="440"/>
      <c r="W7" s="440"/>
      <c r="X7" s="440"/>
      <c r="Y7" s="440"/>
    </row>
    <row r="8" spans="1:25" s="34" customFormat="1" ht="36" customHeight="1">
      <c r="A8" s="447"/>
      <c r="B8" s="440"/>
      <c r="C8" s="440"/>
      <c r="D8" s="440"/>
      <c r="E8" s="440"/>
      <c r="F8" s="447"/>
      <c r="G8" s="447"/>
      <c r="H8" s="437"/>
      <c r="I8" s="437" t="s">
        <v>288</v>
      </c>
      <c r="J8" s="437" t="s">
        <v>106</v>
      </c>
      <c r="K8" s="437"/>
      <c r="L8" s="437"/>
      <c r="M8" s="437"/>
      <c r="N8" s="437"/>
      <c r="O8" s="437"/>
      <c r="P8" s="437"/>
      <c r="Q8" s="437"/>
      <c r="R8" s="437" t="s">
        <v>289</v>
      </c>
      <c r="S8" s="437"/>
      <c r="T8" s="437"/>
      <c r="U8" s="437"/>
      <c r="V8" s="437" t="s">
        <v>290</v>
      </c>
      <c r="W8" s="437"/>
      <c r="X8" s="437"/>
      <c r="Y8" s="440"/>
    </row>
    <row r="9" spans="1:25" s="34" customFormat="1" ht="30.75" customHeight="1">
      <c r="A9" s="447"/>
      <c r="B9" s="440"/>
      <c r="C9" s="440"/>
      <c r="D9" s="440"/>
      <c r="E9" s="440"/>
      <c r="F9" s="447"/>
      <c r="G9" s="447"/>
      <c r="H9" s="437"/>
      <c r="I9" s="437"/>
      <c r="J9" s="440" t="s">
        <v>291</v>
      </c>
      <c r="K9" s="440"/>
      <c r="L9" s="440"/>
      <c r="M9" s="437" t="s">
        <v>292</v>
      </c>
      <c r="N9" s="437"/>
      <c r="O9" s="437"/>
      <c r="P9" s="437"/>
      <c r="Q9" s="437"/>
      <c r="R9" s="437" t="s">
        <v>293</v>
      </c>
      <c r="S9" s="440" t="s">
        <v>175</v>
      </c>
      <c r="T9" s="440"/>
      <c r="U9" s="440"/>
      <c r="V9" s="440" t="s">
        <v>102</v>
      </c>
      <c r="W9" s="440" t="s">
        <v>175</v>
      </c>
      <c r="X9" s="440"/>
      <c r="Y9" s="440"/>
    </row>
    <row r="10" spans="1:25" s="34" customFormat="1" ht="19.5" customHeight="1">
      <c r="A10" s="447"/>
      <c r="B10" s="440"/>
      <c r="C10" s="440"/>
      <c r="D10" s="440"/>
      <c r="E10" s="440"/>
      <c r="F10" s="447"/>
      <c r="G10" s="447"/>
      <c r="H10" s="437"/>
      <c r="I10" s="437"/>
      <c r="J10" s="440"/>
      <c r="K10" s="440"/>
      <c r="L10" s="440"/>
      <c r="M10" s="437"/>
      <c r="N10" s="437"/>
      <c r="O10" s="437"/>
      <c r="P10" s="437"/>
      <c r="Q10" s="437"/>
      <c r="R10" s="437"/>
      <c r="S10" s="437" t="s">
        <v>126</v>
      </c>
      <c r="T10" s="437" t="s">
        <v>120</v>
      </c>
      <c r="U10" s="437" t="s">
        <v>259</v>
      </c>
      <c r="V10" s="440"/>
      <c r="W10" s="437" t="s">
        <v>273</v>
      </c>
      <c r="X10" s="437" t="s">
        <v>274</v>
      </c>
      <c r="Y10" s="440"/>
    </row>
    <row r="11" spans="1:25" s="34" customFormat="1" ht="32.25" customHeight="1">
      <c r="A11" s="447"/>
      <c r="B11" s="440"/>
      <c r="C11" s="440"/>
      <c r="D11" s="440"/>
      <c r="E11" s="440"/>
      <c r="F11" s="447"/>
      <c r="G11" s="447"/>
      <c r="H11" s="437"/>
      <c r="I11" s="437"/>
      <c r="J11" s="437" t="s">
        <v>293</v>
      </c>
      <c r="K11" s="437" t="s">
        <v>103</v>
      </c>
      <c r="L11" s="437"/>
      <c r="M11" s="437" t="s">
        <v>275</v>
      </c>
      <c r="N11" s="437" t="s">
        <v>276</v>
      </c>
      <c r="O11" s="437"/>
      <c r="P11" s="437"/>
      <c r="Q11" s="437"/>
      <c r="R11" s="437"/>
      <c r="S11" s="437"/>
      <c r="T11" s="437"/>
      <c r="U11" s="437"/>
      <c r="V11" s="440"/>
      <c r="W11" s="437"/>
      <c r="X11" s="437"/>
      <c r="Y11" s="440"/>
    </row>
    <row r="12" spans="1:25" s="34" customFormat="1" ht="30" customHeight="1">
      <c r="A12" s="447"/>
      <c r="B12" s="440"/>
      <c r="C12" s="440"/>
      <c r="D12" s="440"/>
      <c r="E12" s="440"/>
      <c r="F12" s="447"/>
      <c r="G12" s="447"/>
      <c r="H12" s="437"/>
      <c r="I12" s="437"/>
      <c r="J12" s="437"/>
      <c r="K12" s="437" t="s">
        <v>126</v>
      </c>
      <c r="L12" s="437" t="s">
        <v>259</v>
      </c>
      <c r="M12" s="437"/>
      <c r="N12" s="437" t="s">
        <v>102</v>
      </c>
      <c r="O12" s="437" t="s">
        <v>103</v>
      </c>
      <c r="P12" s="437"/>
      <c r="Q12" s="437"/>
      <c r="R12" s="437"/>
      <c r="S12" s="437"/>
      <c r="T12" s="437"/>
      <c r="U12" s="437"/>
      <c r="V12" s="440"/>
      <c r="W12" s="437"/>
      <c r="X12" s="437"/>
      <c r="Y12" s="440"/>
    </row>
    <row r="13" spans="1:25" s="34" customFormat="1" ht="56.25">
      <c r="A13" s="448"/>
      <c r="B13" s="440"/>
      <c r="C13" s="440"/>
      <c r="D13" s="440"/>
      <c r="E13" s="440"/>
      <c r="F13" s="448"/>
      <c r="G13" s="448"/>
      <c r="H13" s="437"/>
      <c r="I13" s="437"/>
      <c r="J13" s="437"/>
      <c r="K13" s="437"/>
      <c r="L13" s="437"/>
      <c r="M13" s="437"/>
      <c r="N13" s="437"/>
      <c r="O13" s="75" t="s">
        <v>273</v>
      </c>
      <c r="P13" s="75" t="s">
        <v>274</v>
      </c>
      <c r="Q13" s="437"/>
      <c r="R13" s="437"/>
      <c r="S13" s="437"/>
      <c r="T13" s="437"/>
      <c r="U13" s="437"/>
      <c r="V13" s="440"/>
      <c r="W13" s="437"/>
      <c r="X13" s="437"/>
      <c r="Y13" s="440"/>
    </row>
    <row r="14" spans="1:25" s="36" customFormat="1" ht="24" customHeight="1">
      <c r="A14" s="35">
        <v>1</v>
      </c>
      <c r="B14" s="35">
        <f>A14+1</f>
        <v>2</v>
      </c>
      <c r="C14" s="35">
        <f aca="true" t="shared" si="0" ref="C14:Y14">B14+1</f>
        <v>3</v>
      </c>
      <c r="D14" s="35">
        <f t="shared" si="0"/>
        <v>4</v>
      </c>
      <c r="E14" s="35">
        <f t="shared" si="0"/>
        <v>5</v>
      </c>
      <c r="F14" s="35">
        <f t="shared" si="0"/>
        <v>6</v>
      </c>
      <c r="G14" s="35">
        <f t="shared" si="0"/>
        <v>7</v>
      </c>
      <c r="H14" s="35">
        <f t="shared" si="0"/>
        <v>8</v>
      </c>
      <c r="I14" s="35">
        <f t="shared" si="0"/>
        <v>9</v>
      </c>
      <c r="J14" s="35">
        <f t="shared" si="0"/>
        <v>10</v>
      </c>
      <c r="K14" s="35">
        <f t="shared" si="0"/>
        <v>11</v>
      </c>
      <c r="L14" s="35">
        <f t="shared" si="0"/>
        <v>12</v>
      </c>
      <c r="M14" s="35">
        <f t="shared" si="0"/>
        <v>13</v>
      </c>
      <c r="N14" s="35">
        <f t="shared" si="0"/>
        <v>14</v>
      </c>
      <c r="O14" s="35">
        <f t="shared" si="0"/>
        <v>15</v>
      </c>
      <c r="P14" s="35">
        <f t="shared" si="0"/>
        <v>16</v>
      </c>
      <c r="Q14" s="35">
        <f t="shared" si="0"/>
        <v>17</v>
      </c>
      <c r="R14" s="35">
        <f t="shared" si="0"/>
        <v>18</v>
      </c>
      <c r="S14" s="35">
        <f t="shared" si="0"/>
        <v>19</v>
      </c>
      <c r="T14" s="35">
        <f t="shared" si="0"/>
        <v>20</v>
      </c>
      <c r="U14" s="35">
        <f t="shared" si="0"/>
        <v>21</v>
      </c>
      <c r="V14" s="35">
        <f t="shared" si="0"/>
        <v>22</v>
      </c>
      <c r="W14" s="35">
        <f t="shared" si="0"/>
        <v>23</v>
      </c>
      <c r="X14" s="35">
        <f t="shared" si="0"/>
        <v>24</v>
      </c>
      <c r="Y14" s="35">
        <f t="shared" si="0"/>
        <v>25</v>
      </c>
    </row>
    <row r="15" spans="1:25" s="36" customFormat="1" ht="36.75" customHeight="1">
      <c r="A15" s="35"/>
      <c r="B15" s="37" t="s">
        <v>105</v>
      </c>
      <c r="C15" s="35"/>
      <c r="D15" s="35"/>
      <c r="E15" s="35"/>
      <c r="F15" s="35"/>
      <c r="G15" s="35"/>
      <c r="H15" s="35"/>
      <c r="I15" s="35"/>
      <c r="J15" s="35"/>
      <c r="K15" s="35"/>
      <c r="L15" s="35"/>
      <c r="M15" s="35"/>
      <c r="N15" s="35"/>
      <c r="O15" s="35"/>
      <c r="P15" s="35"/>
      <c r="Q15" s="35"/>
      <c r="R15" s="35"/>
      <c r="S15" s="35"/>
      <c r="T15" s="35"/>
      <c r="U15" s="35"/>
      <c r="V15" s="35"/>
      <c r="W15" s="35"/>
      <c r="X15" s="35"/>
      <c r="Y15" s="35"/>
    </row>
    <row r="16" spans="1:25" s="36" customFormat="1" ht="47.25" customHeight="1">
      <c r="A16" s="37" t="s">
        <v>277</v>
      </c>
      <c r="B16" s="39" t="s">
        <v>278</v>
      </c>
      <c r="C16" s="35"/>
      <c r="D16" s="35"/>
      <c r="E16" s="35"/>
      <c r="F16" s="35"/>
      <c r="G16" s="35"/>
      <c r="H16" s="35"/>
      <c r="I16" s="35"/>
      <c r="J16" s="35"/>
      <c r="K16" s="35"/>
      <c r="L16" s="35"/>
      <c r="M16" s="35"/>
      <c r="N16" s="35"/>
      <c r="O16" s="35"/>
      <c r="P16" s="35"/>
      <c r="Q16" s="35"/>
      <c r="R16" s="35"/>
      <c r="S16" s="35"/>
      <c r="T16" s="35"/>
      <c r="U16" s="35"/>
      <c r="V16" s="35"/>
      <c r="W16" s="35"/>
      <c r="X16" s="35"/>
      <c r="Y16" s="35"/>
    </row>
    <row r="17" spans="1:25" s="42" customFormat="1" ht="82.5" customHeight="1">
      <c r="A17" s="38"/>
      <c r="B17" s="43" t="s">
        <v>396</v>
      </c>
      <c r="C17" s="40"/>
      <c r="D17" s="40"/>
      <c r="E17" s="40"/>
      <c r="F17" s="40"/>
      <c r="G17" s="40"/>
      <c r="H17" s="41"/>
      <c r="I17" s="41"/>
      <c r="J17" s="41"/>
      <c r="K17" s="41"/>
      <c r="L17" s="41"/>
      <c r="M17" s="41"/>
      <c r="N17" s="41"/>
      <c r="O17" s="41"/>
      <c r="P17" s="41"/>
      <c r="Q17" s="81"/>
      <c r="R17" s="81"/>
      <c r="S17" s="81"/>
      <c r="T17" s="81"/>
      <c r="U17" s="81"/>
      <c r="V17" s="81"/>
      <c r="W17" s="81"/>
      <c r="X17" s="81"/>
      <c r="Y17" s="81"/>
    </row>
    <row r="18" spans="1:25" s="42" customFormat="1" ht="75.75" customHeight="1">
      <c r="A18" s="38" t="s">
        <v>128</v>
      </c>
      <c r="B18" s="133" t="s">
        <v>399</v>
      </c>
      <c r="C18" s="40"/>
      <c r="D18" s="40"/>
      <c r="E18" s="40"/>
      <c r="F18" s="40"/>
      <c r="G18" s="40"/>
      <c r="H18" s="41"/>
      <c r="I18" s="41"/>
      <c r="J18" s="41"/>
      <c r="K18" s="41"/>
      <c r="L18" s="41"/>
      <c r="M18" s="41"/>
      <c r="N18" s="41"/>
      <c r="O18" s="41"/>
      <c r="P18" s="41"/>
      <c r="Q18" s="81"/>
      <c r="R18" s="81"/>
      <c r="S18" s="81"/>
      <c r="T18" s="81"/>
      <c r="U18" s="81"/>
      <c r="V18" s="81"/>
      <c r="W18" s="81"/>
      <c r="X18" s="81"/>
      <c r="Y18" s="81"/>
    </row>
    <row r="19" spans="1:25" ht="39.75" customHeight="1">
      <c r="A19" s="52" t="s">
        <v>178</v>
      </c>
      <c r="B19" s="53" t="s">
        <v>179</v>
      </c>
      <c r="C19" s="44"/>
      <c r="D19" s="44"/>
      <c r="E19" s="44"/>
      <c r="F19" s="44"/>
      <c r="G19" s="44"/>
      <c r="H19" s="45"/>
      <c r="I19" s="45"/>
      <c r="J19" s="45"/>
      <c r="K19" s="45"/>
      <c r="L19" s="45"/>
      <c r="M19" s="45"/>
      <c r="N19" s="45"/>
      <c r="O19" s="45"/>
      <c r="P19" s="45"/>
      <c r="Q19" s="78"/>
      <c r="R19" s="78"/>
      <c r="S19" s="78"/>
      <c r="T19" s="78"/>
      <c r="U19" s="78"/>
      <c r="V19" s="78"/>
      <c r="W19" s="78"/>
      <c r="X19" s="78"/>
      <c r="Y19" s="78"/>
    </row>
    <row r="20" spans="1:25" ht="30" customHeight="1">
      <c r="A20" s="52" t="s">
        <v>180</v>
      </c>
      <c r="B20" s="80" t="s">
        <v>181</v>
      </c>
      <c r="C20" s="44"/>
      <c r="D20" s="44"/>
      <c r="E20" s="44"/>
      <c r="F20" s="44"/>
      <c r="G20" s="44"/>
      <c r="H20" s="45"/>
      <c r="I20" s="45"/>
      <c r="J20" s="45"/>
      <c r="K20" s="45"/>
      <c r="L20" s="45"/>
      <c r="M20" s="45"/>
      <c r="N20" s="45"/>
      <c r="O20" s="45"/>
      <c r="P20" s="45"/>
      <c r="Q20" s="78"/>
      <c r="R20" s="78"/>
      <c r="S20" s="78"/>
      <c r="T20" s="78"/>
      <c r="U20" s="78"/>
      <c r="V20" s="78"/>
      <c r="W20" s="78"/>
      <c r="X20" s="78"/>
      <c r="Y20" s="78"/>
    </row>
    <row r="21" spans="1:25" ht="60" customHeight="1">
      <c r="A21" s="38" t="s">
        <v>130</v>
      </c>
      <c r="B21" s="133" t="s">
        <v>395</v>
      </c>
      <c r="C21" s="44"/>
      <c r="D21" s="44"/>
      <c r="E21" s="44"/>
      <c r="F21" s="44"/>
      <c r="G21" s="44"/>
      <c r="H21" s="45"/>
      <c r="I21" s="45"/>
      <c r="J21" s="45"/>
      <c r="K21" s="45"/>
      <c r="L21" s="45"/>
      <c r="M21" s="45"/>
      <c r="N21" s="45"/>
      <c r="O21" s="45"/>
      <c r="P21" s="45"/>
      <c r="Q21" s="78"/>
      <c r="R21" s="78"/>
      <c r="S21" s="78"/>
      <c r="T21" s="78"/>
      <c r="U21" s="78"/>
      <c r="V21" s="78"/>
      <c r="W21" s="78"/>
      <c r="X21" s="78"/>
      <c r="Y21" s="78"/>
    </row>
    <row r="22" spans="1:25" ht="43.5" customHeight="1">
      <c r="A22" s="52" t="s">
        <v>178</v>
      </c>
      <c r="B22" s="53" t="s">
        <v>179</v>
      </c>
      <c r="C22" s="44"/>
      <c r="D22" s="44"/>
      <c r="E22" s="44"/>
      <c r="F22" s="44"/>
      <c r="G22" s="44"/>
      <c r="H22" s="45"/>
      <c r="I22" s="45"/>
      <c r="J22" s="45"/>
      <c r="K22" s="45"/>
      <c r="L22" s="45"/>
      <c r="M22" s="45"/>
      <c r="N22" s="45"/>
      <c r="O22" s="45"/>
      <c r="P22" s="45"/>
      <c r="Q22" s="78"/>
      <c r="R22" s="78"/>
      <c r="S22" s="78"/>
      <c r="T22" s="78"/>
      <c r="U22" s="78"/>
      <c r="V22" s="78"/>
      <c r="W22" s="78"/>
      <c r="X22" s="78"/>
      <c r="Y22" s="78"/>
    </row>
    <row r="23" spans="1:25" ht="30" customHeight="1">
      <c r="A23" s="52" t="s">
        <v>180</v>
      </c>
      <c r="B23" s="80" t="s">
        <v>181</v>
      </c>
      <c r="C23" s="44"/>
      <c r="D23" s="44"/>
      <c r="E23" s="44"/>
      <c r="F23" s="44"/>
      <c r="G23" s="44"/>
      <c r="H23" s="45"/>
      <c r="I23" s="45"/>
      <c r="J23" s="45"/>
      <c r="K23" s="45"/>
      <c r="L23" s="45"/>
      <c r="M23" s="45"/>
      <c r="N23" s="45"/>
      <c r="O23" s="45"/>
      <c r="P23" s="45"/>
      <c r="Q23" s="78"/>
      <c r="R23" s="78"/>
      <c r="S23" s="78"/>
      <c r="T23" s="78"/>
      <c r="U23" s="78"/>
      <c r="V23" s="78"/>
      <c r="W23" s="78"/>
      <c r="X23" s="78"/>
      <c r="Y23" s="78"/>
    </row>
    <row r="24" spans="1:25" s="36" customFormat="1" ht="36.75" customHeight="1">
      <c r="A24" s="38" t="s">
        <v>193</v>
      </c>
      <c r="B24" s="39" t="s">
        <v>278</v>
      </c>
      <c r="C24" s="35"/>
      <c r="D24" s="35"/>
      <c r="E24" s="35"/>
      <c r="F24" s="35"/>
      <c r="G24" s="35"/>
      <c r="H24" s="35"/>
      <c r="I24" s="35"/>
      <c r="J24" s="35"/>
      <c r="K24" s="35"/>
      <c r="L24" s="35"/>
      <c r="M24" s="35"/>
      <c r="N24" s="35"/>
      <c r="O24" s="35"/>
      <c r="P24" s="35"/>
      <c r="Q24" s="35"/>
      <c r="R24" s="35"/>
      <c r="S24" s="35"/>
      <c r="T24" s="35"/>
      <c r="U24" s="35"/>
      <c r="V24" s="35"/>
      <c r="W24" s="35"/>
      <c r="X24" s="35"/>
      <c r="Y24" s="35"/>
    </row>
    <row r="25" spans="1:25" s="36" customFormat="1" ht="41.25" customHeight="1">
      <c r="A25" s="52"/>
      <c r="B25" s="53" t="s">
        <v>194</v>
      </c>
      <c r="C25" s="35"/>
      <c r="D25" s="35"/>
      <c r="E25" s="35"/>
      <c r="F25" s="35"/>
      <c r="G25" s="35"/>
      <c r="H25" s="35"/>
      <c r="I25" s="35"/>
      <c r="J25" s="35"/>
      <c r="K25" s="35"/>
      <c r="L25" s="35"/>
      <c r="M25" s="35"/>
      <c r="N25" s="35"/>
      <c r="O25" s="35"/>
      <c r="P25" s="35"/>
      <c r="Q25" s="35"/>
      <c r="R25" s="35"/>
      <c r="S25" s="35"/>
      <c r="T25" s="35"/>
      <c r="U25" s="35"/>
      <c r="V25" s="35"/>
      <c r="W25" s="35"/>
      <c r="X25" s="35"/>
      <c r="Y25" s="35"/>
    </row>
    <row r="26" spans="1:25" s="36" customFormat="1" ht="13.5" customHeight="1">
      <c r="A26" s="35"/>
      <c r="B26" s="127"/>
      <c r="C26" s="35"/>
      <c r="D26" s="35"/>
      <c r="E26" s="35"/>
      <c r="F26" s="35"/>
      <c r="G26" s="35"/>
      <c r="H26" s="35"/>
      <c r="I26" s="35"/>
      <c r="J26" s="35"/>
      <c r="K26" s="35"/>
      <c r="L26" s="35"/>
      <c r="M26" s="35"/>
      <c r="N26" s="35"/>
      <c r="O26" s="35"/>
      <c r="P26" s="35"/>
      <c r="Q26" s="35"/>
      <c r="R26" s="35"/>
      <c r="S26" s="35"/>
      <c r="T26" s="35"/>
      <c r="U26" s="35"/>
      <c r="V26" s="35"/>
      <c r="W26" s="35"/>
      <c r="X26" s="35"/>
      <c r="Y26" s="35"/>
    </row>
    <row r="27" spans="1:25" s="85" customFormat="1" ht="26.25" customHeight="1">
      <c r="A27" s="84"/>
      <c r="B27" s="486" t="s">
        <v>215</v>
      </c>
      <c r="C27" s="486"/>
      <c r="D27" s="486"/>
      <c r="E27" s="486"/>
      <c r="F27" s="486"/>
      <c r="G27" s="486"/>
      <c r="H27" s="486"/>
      <c r="I27" s="486"/>
      <c r="J27" s="486"/>
      <c r="K27" s="486"/>
      <c r="L27" s="486"/>
      <c r="M27" s="486"/>
      <c r="N27" s="486"/>
      <c r="O27" s="486"/>
      <c r="P27" s="486"/>
      <c r="Q27" s="486"/>
      <c r="R27" s="486"/>
      <c r="S27" s="486"/>
      <c r="T27" s="486"/>
      <c r="U27" s="486"/>
      <c r="V27" s="486"/>
      <c r="W27" s="486"/>
      <c r="X27" s="486"/>
      <c r="Y27" s="486"/>
    </row>
    <row r="28" spans="1:25" s="85" customFormat="1" ht="63.75" customHeight="1">
      <c r="A28" s="84"/>
      <c r="B28" s="485" t="s">
        <v>294</v>
      </c>
      <c r="C28" s="485"/>
      <c r="D28" s="485"/>
      <c r="E28" s="485"/>
      <c r="F28" s="485"/>
      <c r="G28" s="485"/>
      <c r="H28" s="485"/>
      <c r="I28" s="485"/>
      <c r="J28" s="485"/>
      <c r="K28" s="485"/>
      <c r="L28" s="485"/>
      <c r="M28" s="485"/>
      <c r="N28" s="485"/>
      <c r="O28" s="485"/>
      <c r="P28" s="485"/>
      <c r="Q28" s="485"/>
      <c r="R28" s="485"/>
      <c r="S28" s="485"/>
      <c r="T28" s="485"/>
      <c r="U28" s="485"/>
      <c r="V28" s="485"/>
      <c r="W28" s="485"/>
      <c r="X28" s="485"/>
      <c r="Y28" s="485"/>
    </row>
    <row r="29" spans="1:25" s="85" customFormat="1" ht="24" customHeight="1">
      <c r="A29" s="128"/>
      <c r="B29" s="488" t="s">
        <v>295</v>
      </c>
      <c r="C29" s="488"/>
      <c r="D29" s="488"/>
      <c r="E29" s="488"/>
      <c r="F29" s="488"/>
      <c r="G29" s="488"/>
      <c r="H29" s="488"/>
      <c r="I29" s="488"/>
      <c r="J29" s="488"/>
      <c r="K29" s="488"/>
      <c r="L29" s="488"/>
      <c r="M29" s="488"/>
      <c r="N29" s="488"/>
      <c r="O29" s="488"/>
      <c r="P29" s="488"/>
      <c r="Q29" s="488"/>
      <c r="R29" s="488"/>
      <c r="S29" s="488"/>
      <c r="T29" s="488"/>
      <c r="U29" s="488"/>
      <c r="V29" s="488"/>
      <c r="W29" s="488"/>
      <c r="X29" s="488"/>
      <c r="Y29" s="488"/>
    </row>
    <row r="30" spans="1:25" s="85" customFormat="1" ht="63.75" customHeight="1">
      <c r="A30" s="128"/>
      <c r="B30" s="487" t="s">
        <v>301</v>
      </c>
      <c r="C30" s="487"/>
      <c r="D30" s="487"/>
      <c r="E30" s="487"/>
      <c r="F30" s="487"/>
      <c r="G30" s="487"/>
      <c r="H30" s="487"/>
      <c r="I30" s="487"/>
      <c r="J30" s="487"/>
      <c r="K30" s="487"/>
      <c r="L30" s="487"/>
      <c r="M30" s="487"/>
      <c r="N30" s="487"/>
      <c r="O30" s="487"/>
      <c r="P30" s="487"/>
      <c r="Q30" s="487"/>
      <c r="R30" s="487"/>
      <c r="S30" s="487"/>
      <c r="T30" s="487"/>
      <c r="U30" s="487"/>
      <c r="V30" s="487"/>
      <c r="W30" s="487"/>
      <c r="X30" s="487"/>
      <c r="Y30" s="487"/>
    </row>
    <row r="31" spans="1:25" ht="20.25">
      <c r="A31" s="46"/>
      <c r="B31" s="132" t="s">
        <v>302</v>
      </c>
      <c r="C31" s="46"/>
      <c r="D31" s="46"/>
      <c r="E31" s="46"/>
      <c r="F31" s="46"/>
      <c r="G31" s="46"/>
      <c r="H31" s="46"/>
      <c r="I31" s="46"/>
      <c r="J31" s="46"/>
      <c r="K31" s="46"/>
      <c r="L31" s="46"/>
      <c r="M31" s="46"/>
      <c r="N31" s="46"/>
      <c r="O31" s="46"/>
      <c r="P31" s="46"/>
      <c r="Q31" s="46"/>
      <c r="R31" s="46"/>
      <c r="S31" s="46"/>
      <c r="T31" s="46"/>
      <c r="U31" s="46"/>
      <c r="V31" s="46"/>
      <c r="W31" s="46"/>
      <c r="X31" s="46"/>
      <c r="Y31" s="46"/>
    </row>
    <row r="32" spans="1:25" ht="18.75">
      <c r="A32" s="46"/>
      <c r="B32" s="46"/>
      <c r="C32" s="46"/>
      <c r="D32" s="46"/>
      <c r="E32" s="46"/>
      <c r="F32" s="46"/>
      <c r="G32" s="46"/>
      <c r="H32" s="46"/>
      <c r="I32" s="46"/>
      <c r="J32" s="46"/>
      <c r="K32" s="46"/>
      <c r="L32" s="46"/>
      <c r="M32" s="46"/>
      <c r="N32" s="46"/>
      <c r="O32" s="46"/>
      <c r="P32" s="46"/>
      <c r="Q32" s="46"/>
      <c r="R32" s="46"/>
      <c r="S32" s="46"/>
      <c r="T32" s="46"/>
      <c r="U32" s="46"/>
      <c r="V32" s="46"/>
      <c r="W32" s="46"/>
      <c r="X32" s="46"/>
      <c r="Y32" s="46"/>
    </row>
    <row r="33" spans="1:25" ht="18.75">
      <c r="A33" s="46"/>
      <c r="B33" s="46"/>
      <c r="C33" s="46"/>
      <c r="D33" s="46"/>
      <c r="E33" s="46"/>
      <c r="F33" s="46"/>
      <c r="G33" s="46"/>
      <c r="H33" s="46"/>
      <c r="I33" s="46"/>
      <c r="J33" s="46"/>
      <c r="K33" s="46"/>
      <c r="L33" s="46"/>
      <c r="M33" s="46"/>
      <c r="N33" s="46"/>
      <c r="O33" s="46"/>
      <c r="P33" s="46"/>
      <c r="Q33" s="46"/>
      <c r="R33" s="46"/>
      <c r="S33" s="46"/>
      <c r="T33" s="46"/>
      <c r="U33" s="46"/>
      <c r="V33" s="46"/>
      <c r="W33" s="46"/>
      <c r="X33" s="46"/>
      <c r="Y33" s="46"/>
    </row>
    <row r="34" spans="1:25" ht="18.75">
      <c r="A34" s="46"/>
      <c r="B34" s="46"/>
      <c r="C34" s="46"/>
      <c r="D34" s="46"/>
      <c r="E34" s="46"/>
      <c r="F34" s="46"/>
      <c r="G34" s="46"/>
      <c r="H34" s="46"/>
      <c r="I34" s="46"/>
      <c r="J34" s="46"/>
      <c r="K34" s="46"/>
      <c r="L34" s="46"/>
      <c r="M34" s="46"/>
      <c r="N34" s="46"/>
      <c r="O34" s="46"/>
      <c r="P34" s="46"/>
      <c r="Q34" s="46"/>
      <c r="R34" s="46"/>
      <c r="S34" s="46"/>
      <c r="T34" s="46"/>
      <c r="U34" s="46"/>
      <c r="V34" s="46"/>
      <c r="W34" s="46"/>
      <c r="X34" s="46"/>
      <c r="Y34" s="46"/>
    </row>
    <row r="35" spans="1:25" ht="18.75">
      <c r="A35" s="46"/>
      <c r="B35" s="46"/>
      <c r="C35" s="46"/>
      <c r="D35" s="46"/>
      <c r="E35" s="46"/>
      <c r="F35" s="46"/>
      <c r="G35" s="46"/>
      <c r="H35" s="46"/>
      <c r="I35" s="46"/>
      <c r="J35" s="46"/>
      <c r="K35" s="46"/>
      <c r="L35" s="46"/>
      <c r="M35" s="46"/>
      <c r="N35" s="46"/>
      <c r="O35" s="46"/>
      <c r="P35" s="46"/>
      <c r="Q35" s="46"/>
      <c r="R35" s="46"/>
      <c r="S35" s="46"/>
      <c r="T35" s="46"/>
      <c r="U35" s="46"/>
      <c r="V35" s="46"/>
      <c r="W35" s="46"/>
      <c r="X35" s="46"/>
      <c r="Y35" s="46"/>
    </row>
    <row r="36" spans="1:25" ht="18.75">
      <c r="A36" s="46"/>
      <c r="B36" s="46"/>
      <c r="C36" s="46"/>
      <c r="D36" s="46"/>
      <c r="E36" s="46"/>
      <c r="F36" s="46"/>
      <c r="G36" s="46"/>
      <c r="H36" s="46"/>
      <c r="I36" s="46"/>
      <c r="J36" s="46"/>
      <c r="K36" s="46"/>
      <c r="L36" s="46"/>
      <c r="M36" s="46"/>
      <c r="N36" s="46"/>
      <c r="O36" s="46"/>
      <c r="P36" s="46"/>
      <c r="Q36" s="46"/>
      <c r="R36" s="46"/>
      <c r="S36" s="46"/>
      <c r="T36" s="46"/>
      <c r="U36" s="46"/>
      <c r="V36" s="46"/>
      <c r="W36" s="46"/>
      <c r="X36" s="46"/>
      <c r="Y36" s="46"/>
    </row>
    <row r="37" spans="1:25" ht="18.75">
      <c r="A37" s="46"/>
      <c r="B37" s="46"/>
      <c r="C37" s="46"/>
      <c r="D37" s="46"/>
      <c r="E37" s="46"/>
      <c r="F37" s="46"/>
      <c r="G37" s="46"/>
      <c r="H37" s="46"/>
      <c r="I37" s="46"/>
      <c r="J37" s="46"/>
      <c r="K37" s="46"/>
      <c r="L37" s="46"/>
      <c r="M37" s="46"/>
      <c r="N37" s="46"/>
      <c r="O37" s="46"/>
      <c r="P37" s="46"/>
      <c r="Q37" s="46"/>
      <c r="R37" s="46"/>
      <c r="S37" s="46"/>
      <c r="T37" s="46"/>
      <c r="U37" s="46"/>
      <c r="V37" s="46"/>
      <c r="W37" s="46"/>
      <c r="X37" s="46"/>
      <c r="Y37" s="46"/>
    </row>
    <row r="38" spans="1:25" ht="18.75">
      <c r="A38" s="46"/>
      <c r="B38" s="46"/>
      <c r="C38" s="46"/>
      <c r="D38" s="46"/>
      <c r="E38" s="46"/>
      <c r="F38" s="46"/>
      <c r="G38" s="46"/>
      <c r="H38" s="46"/>
      <c r="I38" s="46"/>
      <c r="J38" s="46"/>
      <c r="K38" s="46"/>
      <c r="L38" s="46"/>
      <c r="M38" s="46"/>
      <c r="N38" s="46"/>
      <c r="O38" s="46"/>
      <c r="P38" s="46"/>
      <c r="Q38" s="46"/>
      <c r="R38" s="46"/>
      <c r="S38" s="46"/>
      <c r="T38" s="46"/>
      <c r="U38" s="46"/>
      <c r="V38" s="46"/>
      <c r="W38" s="46"/>
      <c r="X38" s="46"/>
      <c r="Y38" s="46"/>
    </row>
    <row r="39" spans="1:25" ht="18.75">
      <c r="A39" s="46"/>
      <c r="B39" s="46"/>
      <c r="C39" s="46"/>
      <c r="D39" s="46"/>
      <c r="E39" s="46"/>
      <c r="F39" s="46"/>
      <c r="G39" s="46"/>
      <c r="H39" s="46"/>
      <c r="I39" s="46"/>
      <c r="J39" s="46"/>
      <c r="K39" s="46"/>
      <c r="L39" s="46"/>
      <c r="M39" s="46"/>
      <c r="N39" s="46"/>
      <c r="O39" s="46"/>
      <c r="P39" s="46"/>
      <c r="Q39" s="46"/>
      <c r="R39" s="46"/>
      <c r="S39" s="46"/>
      <c r="T39" s="46"/>
      <c r="U39" s="46"/>
      <c r="V39" s="46"/>
      <c r="W39" s="46"/>
      <c r="X39" s="46"/>
      <c r="Y39" s="46"/>
    </row>
    <row r="40" spans="1:25" ht="18.75">
      <c r="A40" s="46"/>
      <c r="B40" s="46"/>
      <c r="C40" s="46"/>
      <c r="D40" s="46"/>
      <c r="E40" s="46"/>
      <c r="F40" s="46"/>
      <c r="G40" s="46"/>
      <c r="H40" s="46"/>
      <c r="I40" s="46"/>
      <c r="J40" s="46"/>
      <c r="K40" s="46"/>
      <c r="L40" s="46"/>
      <c r="M40" s="46"/>
      <c r="N40" s="46"/>
      <c r="O40" s="46"/>
      <c r="P40" s="46"/>
      <c r="Q40" s="46"/>
      <c r="R40" s="46"/>
      <c r="S40" s="46"/>
      <c r="T40" s="46"/>
      <c r="U40" s="46"/>
      <c r="V40" s="46"/>
      <c r="W40" s="46"/>
      <c r="X40" s="46"/>
      <c r="Y40" s="46"/>
    </row>
    <row r="41" spans="1:25" ht="18.75">
      <c r="A41" s="46"/>
      <c r="B41" s="46"/>
      <c r="C41" s="46"/>
      <c r="D41" s="46"/>
      <c r="E41" s="46"/>
      <c r="F41" s="46"/>
      <c r="G41" s="46"/>
      <c r="H41" s="46"/>
      <c r="I41" s="46"/>
      <c r="J41" s="46"/>
      <c r="K41" s="46"/>
      <c r="L41" s="46"/>
      <c r="M41" s="46"/>
      <c r="N41" s="46"/>
      <c r="O41" s="46"/>
      <c r="P41" s="46"/>
      <c r="Q41" s="46"/>
      <c r="R41" s="46"/>
      <c r="S41" s="46"/>
      <c r="T41" s="46"/>
      <c r="U41" s="46"/>
      <c r="V41" s="46"/>
      <c r="W41" s="46"/>
      <c r="X41" s="46"/>
      <c r="Y41" s="46"/>
    </row>
    <row r="42" spans="1:25" ht="18.75">
      <c r="A42" s="46"/>
      <c r="B42" s="46"/>
      <c r="C42" s="46"/>
      <c r="D42" s="46"/>
      <c r="E42" s="46"/>
      <c r="F42" s="46"/>
      <c r="G42" s="46"/>
      <c r="H42" s="46"/>
      <c r="I42" s="46"/>
      <c r="J42" s="46"/>
      <c r="K42" s="46"/>
      <c r="L42" s="46"/>
      <c r="M42" s="46"/>
      <c r="N42" s="46"/>
      <c r="O42" s="46"/>
      <c r="P42" s="46"/>
      <c r="Q42" s="46"/>
      <c r="R42" s="46"/>
      <c r="S42" s="46"/>
      <c r="T42" s="46"/>
      <c r="U42" s="46"/>
      <c r="V42" s="46"/>
      <c r="W42" s="46"/>
      <c r="X42" s="46"/>
      <c r="Y42" s="46"/>
    </row>
    <row r="43" spans="1:25" ht="18.75">
      <c r="A43" s="46"/>
      <c r="B43" s="46"/>
      <c r="C43" s="46"/>
      <c r="D43" s="46"/>
      <c r="E43" s="46"/>
      <c r="F43" s="46"/>
      <c r="G43" s="46"/>
      <c r="H43" s="46"/>
      <c r="I43" s="46"/>
      <c r="J43" s="46"/>
      <c r="K43" s="46"/>
      <c r="L43" s="46"/>
      <c r="M43" s="46"/>
      <c r="N43" s="46"/>
      <c r="O43" s="46"/>
      <c r="P43" s="46"/>
      <c r="Q43" s="46"/>
      <c r="R43" s="46"/>
      <c r="S43" s="46"/>
      <c r="T43" s="46"/>
      <c r="U43" s="46"/>
      <c r="V43" s="46"/>
      <c r="W43" s="46"/>
      <c r="X43" s="46"/>
      <c r="Y43" s="46"/>
    </row>
    <row r="44" spans="1:25" ht="18.75">
      <c r="A44" s="46"/>
      <c r="B44" s="46"/>
      <c r="C44" s="46"/>
      <c r="D44" s="46"/>
      <c r="E44" s="46"/>
      <c r="F44" s="46"/>
      <c r="G44" s="46"/>
      <c r="H44" s="46"/>
      <c r="I44" s="46"/>
      <c r="J44" s="46"/>
      <c r="K44" s="46"/>
      <c r="L44" s="46"/>
      <c r="M44" s="46"/>
      <c r="N44" s="46"/>
      <c r="O44" s="46"/>
      <c r="P44" s="46"/>
      <c r="Q44" s="46"/>
      <c r="R44" s="46"/>
      <c r="S44" s="46"/>
      <c r="T44" s="46"/>
      <c r="U44" s="46"/>
      <c r="V44" s="46"/>
      <c r="W44" s="46"/>
      <c r="X44" s="46"/>
      <c r="Y44" s="46"/>
    </row>
    <row r="45" spans="1:25" ht="18.75">
      <c r="A45" s="46"/>
      <c r="B45" s="46"/>
      <c r="C45" s="46"/>
      <c r="D45" s="46"/>
      <c r="E45" s="46"/>
      <c r="F45" s="46"/>
      <c r="G45" s="46"/>
      <c r="H45" s="46"/>
      <c r="I45" s="46"/>
      <c r="J45" s="46"/>
      <c r="K45" s="46"/>
      <c r="L45" s="46"/>
      <c r="M45" s="46"/>
      <c r="N45" s="46"/>
      <c r="O45" s="46"/>
      <c r="P45" s="46"/>
      <c r="Q45" s="46"/>
      <c r="R45" s="46"/>
      <c r="S45" s="46"/>
      <c r="T45" s="46"/>
      <c r="U45" s="46"/>
      <c r="V45" s="46"/>
      <c r="W45" s="46"/>
      <c r="X45" s="46"/>
      <c r="Y45" s="46"/>
    </row>
    <row r="46" spans="1:25" ht="18.75">
      <c r="A46" s="46"/>
      <c r="B46" s="46"/>
      <c r="C46" s="46"/>
      <c r="D46" s="46"/>
      <c r="E46" s="46"/>
      <c r="F46" s="46"/>
      <c r="G46" s="46"/>
      <c r="H46" s="46"/>
      <c r="I46" s="46"/>
      <c r="J46" s="46"/>
      <c r="K46" s="46"/>
      <c r="L46" s="46"/>
      <c r="M46" s="46"/>
      <c r="N46" s="46"/>
      <c r="O46" s="46"/>
      <c r="P46" s="46"/>
      <c r="Q46" s="46"/>
      <c r="R46" s="46"/>
      <c r="S46" s="46"/>
      <c r="T46" s="46"/>
      <c r="U46" s="46"/>
      <c r="V46" s="46"/>
      <c r="W46" s="46"/>
      <c r="X46" s="46"/>
      <c r="Y46" s="46"/>
    </row>
    <row r="47" spans="1:25" ht="18.75">
      <c r="A47" s="46"/>
      <c r="B47" s="46"/>
      <c r="C47" s="46"/>
      <c r="D47" s="46"/>
      <c r="E47" s="46"/>
      <c r="F47" s="46"/>
      <c r="G47" s="46"/>
      <c r="H47" s="46"/>
      <c r="I47" s="46"/>
      <c r="J47" s="46"/>
      <c r="K47" s="46"/>
      <c r="L47" s="46"/>
      <c r="M47" s="46"/>
      <c r="N47" s="46"/>
      <c r="O47" s="46"/>
      <c r="P47" s="46"/>
      <c r="Q47" s="46"/>
      <c r="R47" s="46"/>
      <c r="S47" s="46"/>
      <c r="T47" s="46"/>
      <c r="U47" s="46"/>
      <c r="V47" s="46"/>
      <c r="W47" s="46"/>
      <c r="X47" s="46"/>
      <c r="Y47" s="46"/>
    </row>
    <row r="48" spans="1:25" ht="18.75">
      <c r="A48" s="46"/>
      <c r="B48" s="46"/>
      <c r="C48" s="46"/>
      <c r="D48" s="46"/>
      <c r="E48" s="46"/>
      <c r="F48" s="46"/>
      <c r="G48" s="46"/>
      <c r="H48" s="46"/>
      <c r="I48" s="46"/>
      <c r="J48" s="46"/>
      <c r="K48" s="46"/>
      <c r="L48" s="46"/>
      <c r="M48" s="46"/>
      <c r="N48" s="46"/>
      <c r="O48" s="46"/>
      <c r="P48" s="46"/>
      <c r="Q48" s="46"/>
      <c r="R48" s="46"/>
      <c r="S48" s="46"/>
      <c r="T48" s="46"/>
      <c r="U48" s="46"/>
      <c r="V48" s="46"/>
      <c r="W48" s="46"/>
      <c r="X48" s="46"/>
      <c r="Y48" s="46"/>
    </row>
    <row r="49" spans="1:25" ht="18.75">
      <c r="A49" s="46"/>
      <c r="B49" s="46"/>
      <c r="C49" s="46"/>
      <c r="D49" s="46"/>
      <c r="E49" s="46"/>
      <c r="F49" s="46"/>
      <c r="G49" s="46"/>
      <c r="H49" s="46"/>
      <c r="I49" s="46"/>
      <c r="J49" s="46"/>
      <c r="K49" s="46"/>
      <c r="L49" s="46"/>
      <c r="M49" s="46"/>
      <c r="N49" s="46"/>
      <c r="O49" s="46"/>
      <c r="P49" s="46"/>
      <c r="Q49" s="46"/>
      <c r="R49" s="46"/>
      <c r="S49" s="46"/>
      <c r="T49" s="46"/>
      <c r="U49" s="46"/>
      <c r="V49" s="46"/>
      <c r="W49" s="46"/>
      <c r="X49" s="46"/>
      <c r="Y49" s="46"/>
    </row>
    <row r="50" spans="1:25" ht="18.75">
      <c r="A50" s="46"/>
      <c r="B50" s="46"/>
      <c r="C50" s="46"/>
      <c r="D50" s="46"/>
      <c r="E50" s="46"/>
      <c r="F50" s="46"/>
      <c r="G50" s="46"/>
      <c r="H50" s="46"/>
      <c r="I50" s="46"/>
      <c r="J50" s="46"/>
      <c r="K50" s="46"/>
      <c r="L50" s="46"/>
      <c r="M50" s="46"/>
      <c r="N50" s="46"/>
      <c r="O50" s="46"/>
      <c r="P50" s="46"/>
      <c r="Q50" s="46"/>
      <c r="R50" s="46"/>
      <c r="S50" s="46"/>
      <c r="T50" s="46"/>
      <c r="U50" s="46"/>
      <c r="V50" s="46"/>
      <c r="W50" s="46"/>
      <c r="X50" s="46"/>
      <c r="Y50" s="46"/>
    </row>
    <row r="51" spans="1:25" ht="18.75">
      <c r="A51" s="46"/>
      <c r="B51" s="46"/>
      <c r="C51" s="46"/>
      <c r="D51" s="46"/>
      <c r="E51" s="46"/>
      <c r="F51" s="46"/>
      <c r="G51" s="46"/>
      <c r="H51" s="46"/>
      <c r="I51" s="46"/>
      <c r="J51" s="46"/>
      <c r="K51" s="46"/>
      <c r="L51" s="46"/>
      <c r="M51" s="46"/>
      <c r="N51" s="46"/>
      <c r="O51" s="46"/>
      <c r="P51" s="46"/>
      <c r="Q51" s="46"/>
      <c r="R51" s="46"/>
      <c r="S51" s="46"/>
      <c r="T51" s="46"/>
      <c r="U51" s="46"/>
      <c r="V51" s="46"/>
      <c r="W51" s="46"/>
      <c r="X51" s="46"/>
      <c r="Y51" s="46"/>
    </row>
    <row r="52" spans="1:25" ht="18.75">
      <c r="A52" s="46"/>
      <c r="B52" s="46"/>
      <c r="C52" s="46"/>
      <c r="D52" s="46"/>
      <c r="E52" s="46"/>
      <c r="F52" s="46"/>
      <c r="G52" s="46"/>
      <c r="H52" s="46"/>
      <c r="I52" s="46"/>
      <c r="J52" s="46"/>
      <c r="K52" s="46"/>
      <c r="L52" s="46"/>
      <c r="M52" s="46"/>
      <c r="N52" s="46"/>
      <c r="O52" s="46"/>
      <c r="P52" s="46"/>
      <c r="Q52" s="46"/>
      <c r="R52" s="46"/>
      <c r="S52" s="46"/>
      <c r="T52" s="46"/>
      <c r="U52" s="46"/>
      <c r="V52" s="46"/>
      <c r="W52" s="46"/>
      <c r="X52" s="46"/>
      <c r="Y52" s="46"/>
    </row>
    <row r="53" spans="1:25" ht="18.75">
      <c r="A53" s="46"/>
      <c r="B53" s="46"/>
      <c r="C53" s="46"/>
      <c r="D53" s="46"/>
      <c r="E53" s="46"/>
      <c r="F53" s="46"/>
      <c r="G53" s="46"/>
      <c r="H53" s="46"/>
      <c r="I53" s="46"/>
      <c r="J53" s="46"/>
      <c r="K53" s="46"/>
      <c r="L53" s="46"/>
      <c r="M53" s="46"/>
      <c r="N53" s="46"/>
      <c r="O53" s="46"/>
      <c r="P53" s="46"/>
      <c r="Q53" s="46"/>
      <c r="R53" s="46"/>
      <c r="S53" s="46"/>
      <c r="T53" s="46"/>
      <c r="U53" s="46"/>
      <c r="V53" s="46"/>
      <c r="W53" s="46"/>
      <c r="X53" s="46"/>
      <c r="Y53" s="46"/>
    </row>
    <row r="54" spans="1:25" ht="18.75">
      <c r="A54" s="46"/>
      <c r="B54" s="46"/>
      <c r="C54" s="46"/>
      <c r="D54" s="46"/>
      <c r="E54" s="46"/>
      <c r="F54" s="46"/>
      <c r="G54" s="46"/>
      <c r="H54" s="46"/>
      <c r="I54" s="46"/>
      <c r="J54" s="46"/>
      <c r="K54" s="46"/>
      <c r="L54" s="46"/>
      <c r="M54" s="46"/>
      <c r="N54" s="46"/>
      <c r="O54" s="46"/>
      <c r="P54" s="46"/>
      <c r="Q54" s="46"/>
      <c r="R54" s="46"/>
      <c r="S54" s="46"/>
      <c r="T54" s="46"/>
      <c r="U54" s="46"/>
      <c r="V54" s="46"/>
      <c r="W54" s="46"/>
      <c r="X54" s="46"/>
      <c r="Y54" s="46"/>
    </row>
    <row r="55" spans="1:25" ht="18.75">
      <c r="A55" s="46"/>
      <c r="B55" s="46"/>
      <c r="C55" s="46"/>
      <c r="D55" s="46"/>
      <c r="E55" s="46"/>
      <c r="F55" s="46"/>
      <c r="G55" s="46"/>
      <c r="H55" s="46"/>
      <c r="I55" s="46"/>
      <c r="J55" s="46"/>
      <c r="K55" s="46"/>
      <c r="L55" s="46"/>
      <c r="M55" s="46"/>
      <c r="N55" s="46"/>
      <c r="O55" s="46"/>
      <c r="P55" s="46"/>
      <c r="Q55" s="46"/>
      <c r="R55" s="46"/>
      <c r="S55" s="46"/>
      <c r="T55" s="46"/>
      <c r="U55" s="46"/>
      <c r="V55" s="46"/>
      <c r="W55" s="46"/>
      <c r="X55" s="46"/>
      <c r="Y55" s="46"/>
    </row>
    <row r="56" spans="1:25" ht="18.75">
      <c r="A56" s="46"/>
      <c r="B56" s="46"/>
      <c r="C56" s="46"/>
      <c r="D56" s="46"/>
      <c r="E56" s="46"/>
      <c r="F56" s="46"/>
      <c r="G56" s="46"/>
      <c r="H56" s="46"/>
      <c r="I56" s="46"/>
      <c r="J56" s="46"/>
      <c r="K56" s="46"/>
      <c r="L56" s="46"/>
      <c r="M56" s="46"/>
      <c r="N56" s="46"/>
      <c r="O56" s="46"/>
      <c r="P56" s="46"/>
      <c r="Q56" s="46"/>
      <c r="R56" s="46"/>
      <c r="S56" s="46"/>
      <c r="T56" s="46"/>
      <c r="U56" s="46"/>
      <c r="V56" s="46"/>
      <c r="W56" s="46"/>
      <c r="X56" s="46"/>
      <c r="Y56" s="46"/>
    </row>
    <row r="57" spans="1:25" ht="18.75">
      <c r="A57" s="46"/>
      <c r="B57" s="46"/>
      <c r="C57" s="46"/>
      <c r="D57" s="46"/>
      <c r="E57" s="46"/>
      <c r="F57" s="46"/>
      <c r="G57" s="46"/>
      <c r="H57" s="46"/>
      <c r="I57" s="46"/>
      <c r="J57" s="46"/>
      <c r="K57" s="46"/>
      <c r="L57" s="46"/>
      <c r="M57" s="46"/>
      <c r="N57" s="46"/>
      <c r="O57" s="46"/>
      <c r="P57" s="46"/>
      <c r="Q57" s="46"/>
      <c r="R57" s="46"/>
      <c r="S57" s="46"/>
      <c r="T57" s="46"/>
      <c r="U57" s="46"/>
      <c r="V57" s="46"/>
      <c r="W57" s="46"/>
      <c r="X57" s="46"/>
      <c r="Y57" s="46"/>
    </row>
    <row r="58" spans="1:25" ht="18.75">
      <c r="A58" s="46"/>
      <c r="B58" s="46"/>
      <c r="C58" s="46"/>
      <c r="D58" s="46"/>
      <c r="E58" s="46"/>
      <c r="F58" s="46"/>
      <c r="G58" s="46"/>
      <c r="H58" s="46"/>
      <c r="I58" s="46"/>
      <c r="J58" s="46"/>
      <c r="K58" s="46"/>
      <c r="L58" s="46"/>
      <c r="M58" s="46"/>
      <c r="N58" s="46"/>
      <c r="O58" s="46"/>
      <c r="P58" s="46"/>
      <c r="Q58" s="46"/>
      <c r="R58" s="46"/>
      <c r="S58" s="46"/>
      <c r="T58" s="46"/>
      <c r="U58" s="46"/>
      <c r="V58" s="46"/>
      <c r="W58" s="46"/>
      <c r="X58" s="46"/>
      <c r="Y58" s="46"/>
    </row>
    <row r="59" spans="1:25" ht="18.75">
      <c r="A59" s="46"/>
      <c r="B59" s="46"/>
      <c r="C59" s="46"/>
      <c r="D59" s="46"/>
      <c r="E59" s="46"/>
      <c r="F59" s="46"/>
      <c r="G59" s="46"/>
      <c r="H59" s="46"/>
      <c r="I59" s="46"/>
      <c r="J59" s="46"/>
      <c r="K59" s="46"/>
      <c r="L59" s="46"/>
      <c r="M59" s="46"/>
      <c r="N59" s="46"/>
      <c r="O59" s="46"/>
      <c r="P59" s="46"/>
      <c r="Q59" s="46"/>
      <c r="R59" s="46"/>
      <c r="S59" s="46"/>
      <c r="T59" s="46"/>
      <c r="U59" s="46"/>
      <c r="V59" s="46"/>
      <c r="W59" s="46"/>
      <c r="X59" s="46"/>
      <c r="Y59" s="46"/>
    </row>
    <row r="60" spans="1:25" ht="18.75">
      <c r="A60" s="46"/>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8.75">
      <c r="A61" s="46"/>
      <c r="B61" s="46"/>
      <c r="C61" s="46"/>
      <c r="D61" s="46"/>
      <c r="E61" s="46"/>
      <c r="F61" s="46"/>
      <c r="G61" s="46"/>
      <c r="H61" s="46"/>
      <c r="I61" s="46"/>
      <c r="J61" s="46"/>
      <c r="K61" s="46"/>
      <c r="L61" s="46"/>
      <c r="M61" s="46"/>
      <c r="N61" s="46"/>
      <c r="O61" s="46"/>
      <c r="P61" s="46"/>
      <c r="Q61" s="46"/>
      <c r="R61" s="46"/>
      <c r="S61" s="46"/>
      <c r="T61" s="46"/>
      <c r="U61" s="46"/>
      <c r="V61" s="46"/>
      <c r="W61" s="46"/>
      <c r="X61" s="46"/>
      <c r="Y61" s="46"/>
    </row>
    <row r="62" spans="1:25" ht="18.75">
      <c r="A62" s="46"/>
      <c r="B62" s="46"/>
      <c r="C62" s="46"/>
      <c r="D62" s="46"/>
      <c r="E62" s="46"/>
      <c r="F62" s="46"/>
      <c r="G62" s="46"/>
      <c r="H62" s="46"/>
      <c r="I62" s="46"/>
      <c r="J62" s="46"/>
      <c r="K62" s="46"/>
      <c r="L62" s="46"/>
      <c r="M62" s="46"/>
      <c r="N62" s="46"/>
      <c r="O62" s="46"/>
      <c r="P62" s="46"/>
      <c r="Q62" s="46"/>
      <c r="R62" s="46"/>
      <c r="S62" s="46"/>
      <c r="T62" s="46"/>
      <c r="U62" s="46"/>
      <c r="V62" s="46"/>
      <c r="W62" s="46"/>
      <c r="X62" s="46"/>
      <c r="Y62" s="46"/>
    </row>
    <row r="63" spans="1:25" ht="18.75">
      <c r="A63" s="46"/>
      <c r="B63" s="46"/>
      <c r="C63" s="46"/>
      <c r="D63" s="46"/>
      <c r="E63" s="46"/>
      <c r="F63" s="46"/>
      <c r="G63" s="46"/>
      <c r="H63" s="46"/>
      <c r="I63" s="46"/>
      <c r="J63" s="46"/>
      <c r="K63" s="46"/>
      <c r="L63" s="46"/>
      <c r="M63" s="46"/>
      <c r="N63" s="46"/>
      <c r="O63" s="46"/>
      <c r="P63" s="46"/>
      <c r="Q63" s="46"/>
      <c r="R63" s="46"/>
      <c r="S63" s="46"/>
      <c r="T63" s="46"/>
      <c r="U63" s="46"/>
      <c r="V63" s="46"/>
      <c r="W63" s="46"/>
      <c r="X63" s="46"/>
      <c r="Y63" s="46"/>
    </row>
    <row r="64" spans="1:25" ht="18.75">
      <c r="A64" s="46"/>
      <c r="B64" s="46"/>
      <c r="C64" s="46"/>
      <c r="D64" s="46"/>
      <c r="E64" s="46"/>
      <c r="F64" s="46"/>
      <c r="G64" s="46"/>
      <c r="H64" s="46"/>
      <c r="I64" s="46"/>
      <c r="J64" s="46"/>
      <c r="K64" s="46"/>
      <c r="L64" s="46"/>
      <c r="M64" s="46"/>
      <c r="N64" s="46"/>
      <c r="O64" s="46"/>
      <c r="P64" s="46"/>
      <c r="Q64" s="46"/>
      <c r="R64" s="46"/>
      <c r="S64" s="46"/>
      <c r="T64" s="46"/>
      <c r="U64" s="46"/>
      <c r="V64" s="46"/>
      <c r="W64" s="46"/>
      <c r="X64" s="46"/>
      <c r="Y64" s="46"/>
    </row>
    <row r="65" spans="1:25" ht="18.75">
      <c r="A65" s="46"/>
      <c r="B65" s="46"/>
      <c r="C65" s="46"/>
      <c r="D65" s="46"/>
      <c r="E65" s="46"/>
      <c r="F65" s="46"/>
      <c r="G65" s="46"/>
      <c r="H65" s="46"/>
      <c r="I65" s="46"/>
      <c r="J65" s="46"/>
      <c r="K65" s="46"/>
      <c r="L65" s="46"/>
      <c r="M65" s="46"/>
      <c r="N65" s="46"/>
      <c r="O65" s="46"/>
      <c r="P65" s="46"/>
      <c r="Q65" s="46"/>
      <c r="R65" s="46"/>
      <c r="S65" s="46"/>
      <c r="T65" s="46"/>
      <c r="U65" s="46"/>
      <c r="V65" s="46"/>
      <c r="W65" s="46"/>
      <c r="X65" s="46"/>
      <c r="Y65" s="46"/>
    </row>
    <row r="66" spans="1:25" ht="18.75">
      <c r="A66" s="46"/>
      <c r="B66" s="46"/>
      <c r="C66" s="46"/>
      <c r="D66" s="46"/>
      <c r="E66" s="46"/>
      <c r="F66" s="46"/>
      <c r="G66" s="46"/>
      <c r="H66" s="46"/>
      <c r="I66" s="46"/>
      <c r="J66" s="46"/>
      <c r="K66" s="46"/>
      <c r="L66" s="46"/>
      <c r="M66" s="46"/>
      <c r="N66" s="46"/>
      <c r="O66" s="46"/>
      <c r="P66" s="46"/>
      <c r="Q66" s="46"/>
      <c r="R66" s="46"/>
      <c r="S66" s="46"/>
      <c r="T66" s="46"/>
      <c r="U66" s="46"/>
      <c r="V66" s="46"/>
      <c r="W66" s="46"/>
      <c r="X66" s="46"/>
      <c r="Y66" s="46"/>
    </row>
    <row r="67" spans="1:25" ht="18.75">
      <c r="A67" s="46"/>
      <c r="B67" s="46"/>
      <c r="C67" s="46"/>
      <c r="D67" s="46"/>
      <c r="E67" s="46"/>
      <c r="F67" s="46"/>
      <c r="G67" s="46"/>
      <c r="H67" s="46"/>
      <c r="I67" s="46"/>
      <c r="J67" s="46"/>
      <c r="K67" s="46"/>
      <c r="L67" s="46"/>
      <c r="M67" s="46"/>
      <c r="N67" s="46"/>
      <c r="O67" s="46"/>
      <c r="P67" s="46"/>
      <c r="Q67" s="46"/>
      <c r="R67" s="46"/>
      <c r="S67" s="46"/>
      <c r="T67" s="46"/>
      <c r="U67" s="46"/>
      <c r="V67" s="46"/>
      <c r="W67" s="46"/>
      <c r="X67" s="46"/>
      <c r="Y67" s="46"/>
    </row>
    <row r="68" spans="1:25" ht="18.75">
      <c r="A68" s="46"/>
      <c r="B68" s="46"/>
      <c r="C68" s="46"/>
      <c r="D68" s="46"/>
      <c r="E68" s="46"/>
      <c r="F68" s="46"/>
      <c r="G68" s="46"/>
      <c r="H68" s="46"/>
      <c r="I68" s="46"/>
      <c r="J68" s="46"/>
      <c r="K68" s="46"/>
      <c r="L68" s="46"/>
      <c r="M68" s="46"/>
      <c r="N68" s="46"/>
      <c r="O68" s="46"/>
      <c r="P68" s="46"/>
      <c r="Q68" s="46"/>
      <c r="R68" s="46"/>
      <c r="S68" s="46"/>
      <c r="T68" s="46"/>
      <c r="U68" s="46"/>
      <c r="V68" s="46"/>
      <c r="W68" s="46"/>
      <c r="X68" s="46"/>
      <c r="Y68" s="46"/>
    </row>
    <row r="69" spans="1:25" ht="18.75">
      <c r="A69" s="46"/>
      <c r="B69" s="46"/>
      <c r="C69" s="46"/>
      <c r="D69" s="46"/>
      <c r="E69" s="46"/>
      <c r="F69" s="46"/>
      <c r="G69" s="46"/>
      <c r="H69" s="46"/>
      <c r="I69" s="46"/>
      <c r="J69" s="46"/>
      <c r="K69" s="46"/>
      <c r="L69" s="46"/>
      <c r="M69" s="46"/>
      <c r="N69" s="46"/>
      <c r="O69" s="46"/>
      <c r="P69" s="46"/>
      <c r="Q69" s="46"/>
      <c r="R69" s="46"/>
      <c r="S69" s="46"/>
      <c r="T69" s="46"/>
      <c r="U69" s="46"/>
      <c r="V69" s="46"/>
      <c r="W69" s="46"/>
      <c r="X69" s="46"/>
      <c r="Y69" s="46"/>
    </row>
    <row r="70" spans="1:25" ht="18.75">
      <c r="A70" s="46"/>
      <c r="B70" s="46"/>
      <c r="C70" s="46"/>
      <c r="D70" s="46"/>
      <c r="E70" s="46"/>
      <c r="F70" s="46"/>
      <c r="G70" s="46"/>
      <c r="H70" s="46"/>
      <c r="I70" s="46"/>
      <c r="J70" s="46"/>
      <c r="K70" s="46"/>
      <c r="L70" s="46"/>
      <c r="M70" s="46"/>
      <c r="N70" s="46"/>
      <c r="O70" s="46"/>
      <c r="P70" s="46"/>
      <c r="Q70" s="46"/>
      <c r="R70" s="46"/>
      <c r="S70" s="46"/>
      <c r="T70" s="46"/>
      <c r="U70" s="46"/>
      <c r="V70" s="46"/>
      <c r="W70" s="46"/>
      <c r="X70" s="46"/>
      <c r="Y70" s="46"/>
    </row>
    <row r="71" spans="1:25" ht="18.75">
      <c r="A71" s="46"/>
      <c r="B71" s="46"/>
      <c r="C71" s="46"/>
      <c r="D71" s="46"/>
      <c r="E71" s="46"/>
      <c r="F71" s="46"/>
      <c r="G71" s="46"/>
      <c r="H71" s="46"/>
      <c r="I71" s="46"/>
      <c r="J71" s="46"/>
      <c r="K71" s="46"/>
      <c r="L71" s="46"/>
      <c r="M71" s="46"/>
      <c r="N71" s="46"/>
      <c r="O71" s="46"/>
      <c r="P71" s="46"/>
      <c r="Q71" s="46"/>
      <c r="R71" s="46"/>
      <c r="S71" s="46"/>
      <c r="T71" s="46"/>
      <c r="U71" s="46"/>
      <c r="V71" s="46"/>
      <c r="W71" s="46"/>
      <c r="X71" s="46"/>
      <c r="Y71" s="46"/>
    </row>
    <row r="72" spans="1:25" ht="18.75">
      <c r="A72" s="46"/>
      <c r="B72" s="46"/>
      <c r="C72" s="46"/>
      <c r="D72" s="46"/>
      <c r="E72" s="46"/>
      <c r="F72" s="46"/>
      <c r="G72" s="46"/>
      <c r="H72" s="46"/>
      <c r="I72" s="46"/>
      <c r="J72" s="46"/>
      <c r="K72" s="46"/>
      <c r="L72" s="46"/>
      <c r="M72" s="46"/>
      <c r="N72" s="46"/>
      <c r="O72" s="46"/>
      <c r="P72" s="46"/>
      <c r="Q72" s="46"/>
      <c r="R72" s="46"/>
      <c r="S72" s="46"/>
      <c r="T72" s="46"/>
      <c r="U72" s="46"/>
      <c r="V72" s="46"/>
      <c r="W72" s="46"/>
      <c r="X72" s="46"/>
      <c r="Y72" s="46"/>
    </row>
    <row r="73" spans="1:25" ht="18.75">
      <c r="A73" s="46"/>
      <c r="B73" s="46"/>
      <c r="C73" s="46"/>
      <c r="D73" s="46"/>
      <c r="E73" s="46"/>
      <c r="F73" s="46"/>
      <c r="G73" s="46"/>
      <c r="H73" s="46"/>
      <c r="I73" s="46"/>
      <c r="J73" s="46"/>
      <c r="K73" s="46"/>
      <c r="L73" s="46"/>
      <c r="M73" s="46"/>
      <c r="N73" s="46"/>
      <c r="O73" s="46"/>
      <c r="P73" s="46"/>
      <c r="Q73" s="46"/>
      <c r="R73" s="46"/>
      <c r="S73" s="46"/>
      <c r="T73" s="46"/>
      <c r="U73" s="46"/>
      <c r="V73" s="46"/>
      <c r="W73" s="46"/>
      <c r="X73" s="46"/>
      <c r="Y73" s="46"/>
    </row>
    <row r="74" spans="1:25" ht="18.75">
      <c r="A74" s="46"/>
      <c r="B74" s="46"/>
      <c r="C74" s="46"/>
      <c r="D74" s="46"/>
      <c r="E74" s="46"/>
      <c r="F74" s="46"/>
      <c r="G74" s="46"/>
      <c r="H74" s="46"/>
      <c r="I74" s="46"/>
      <c r="J74" s="46"/>
      <c r="K74" s="46"/>
      <c r="L74" s="46"/>
      <c r="M74" s="46"/>
      <c r="N74" s="46"/>
      <c r="O74" s="46"/>
      <c r="P74" s="46"/>
      <c r="Q74" s="46"/>
      <c r="R74" s="46"/>
      <c r="S74" s="46"/>
      <c r="T74" s="46"/>
      <c r="U74" s="46"/>
      <c r="V74" s="46"/>
      <c r="W74" s="46"/>
      <c r="X74" s="46"/>
      <c r="Y74" s="46"/>
    </row>
    <row r="75" spans="1:25" ht="18.75">
      <c r="A75" s="4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ht="18.75">
      <c r="A76" s="4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ht="18.75">
      <c r="A77" s="46"/>
      <c r="B77" s="46"/>
      <c r="C77" s="46"/>
      <c r="D77" s="46"/>
      <c r="E77" s="46"/>
      <c r="F77" s="46"/>
      <c r="G77" s="46"/>
      <c r="H77" s="46"/>
      <c r="I77" s="46"/>
      <c r="J77" s="46"/>
      <c r="K77" s="46"/>
      <c r="L77" s="46"/>
      <c r="M77" s="46"/>
      <c r="N77" s="46"/>
      <c r="O77" s="46"/>
      <c r="P77" s="46"/>
      <c r="Q77" s="46"/>
      <c r="R77" s="46"/>
      <c r="S77" s="46"/>
      <c r="T77" s="46"/>
      <c r="U77" s="46"/>
      <c r="V77" s="46"/>
      <c r="W77" s="46"/>
      <c r="X77" s="46"/>
      <c r="Y77" s="46"/>
    </row>
    <row r="78" spans="1:25" ht="18.75">
      <c r="A78" s="46"/>
      <c r="B78" s="46"/>
      <c r="C78" s="46"/>
      <c r="D78" s="46"/>
      <c r="E78" s="46"/>
      <c r="F78" s="46"/>
      <c r="G78" s="46"/>
      <c r="H78" s="46"/>
      <c r="I78" s="46"/>
      <c r="J78" s="46"/>
      <c r="K78" s="46"/>
      <c r="L78" s="46"/>
      <c r="M78" s="46"/>
      <c r="N78" s="46"/>
      <c r="O78" s="46"/>
      <c r="P78" s="46"/>
      <c r="Q78" s="46"/>
      <c r="R78" s="46"/>
      <c r="S78" s="46"/>
      <c r="T78" s="46"/>
      <c r="U78" s="46"/>
      <c r="V78" s="46"/>
      <c r="W78" s="46"/>
      <c r="X78" s="46"/>
      <c r="Y78" s="46"/>
    </row>
    <row r="79" spans="1:25" ht="18.75">
      <c r="A79" s="46"/>
      <c r="B79" s="46"/>
      <c r="C79" s="46"/>
      <c r="D79" s="46"/>
      <c r="E79" s="46"/>
      <c r="F79" s="46"/>
      <c r="G79" s="46"/>
      <c r="H79" s="46"/>
      <c r="I79" s="46"/>
      <c r="J79" s="46"/>
      <c r="K79" s="46"/>
      <c r="L79" s="46"/>
      <c r="M79" s="46"/>
      <c r="N79" s="46"/>
      <c r="O79" s="46"/>
      <c r="P79" s="46"/>
      <c r="Q79" s="46"/>
      <c r="R79" s="46"/>
      <c r="S79" s="46"/>
      <c r="T79" s="46"/>
      <c r="U79" s="46"/>
      <c r="V79" s="46"/>
      <c r="W79" s="46"/>
      <c r="X79" s="46"/>
      <c r="Y79" s="46"/>
    </row>
    <row r="80" spans="1:25" ht="18.75">
      <c r="A80" s="46"/>
      <c r="B80" s="46"/>
      <c r="C80" s="46"/>
      <c r="D80" s="46"/>
      <c r="E80" s="46"/>
      <c r="F80" s="46"/>
      <c r="G80" s="46"/>
      <c r="H80" s="46"/>
      <c r="I80" s="46"/>
      <c r="J80" s="46"/>
      <c r="K80" s="46"/>
      <c r="L80" s="46"/>
      <c r="M80" s="46"/>
      <c r="N80" s="46"/>
      <c r="O80" s="46"/>
      <c r="P80" s="46"/>
      <c r="Q80" s="46"/>
      <c r="R80" s="46"/>
      <c r="S80" s="46"/>
      <c r="T80" s="46"/>
      <c r="U80" s="46"/>
      <c r="V80" s="46"/>
      <c r="W80" s="46"/>
      <c r="X80" s="46"/>
      <c r="Y80" s="46"/>
    </row>
    <row r="81" spans="1:25" ht="18.75">
      <c r="A81" s="46"/>
      <c r="B81" s="46"/>
      <c r="C81" s="46"/>
      <c r="D81" s="46"/>
      <c r="E81" s="46"/>
      <c r="F81" s="46"/>
      <c r="G81" s="46"/>
      <c r="H81" s="46"/>
      <c r="I81" s="46"/>
      <c r="J81" s="46"/>
      <c r="K81" s="46"/>
      <c r="L81" s="46"/>
      <c r="M81" s="46"/>
      <c r="N81" s="46"/>
      <c r="O81" s="46"/>
      <c r="P81" s="46"/>
      <c r="Q81" s="46"/>
      <c r="R81" s="46"/>
      <c r="S81" s="46"/>
      <c r="T81" s="46"/>
      <c r="U81" s="46"/>
      <c r="V81" s="46"/>
      <c r="W81" s="46"/>
      <c r="X81" s="46"/>
      <c r="Y81" s="46"/>
    </row>
    <row r="82" spans="1:25" ht="18.75">
      <c r="A82" s="46"/>
      <c r="B82" s="46"/>
      <c r="C82" s="46"/>
      <c r="D82" s="46"/>
      <c r="E82" s="46"/>
      <c r="F82" s="46"/>
      <c r="G82" s="46"/>
      <c r="H82" s="46"/>
      <c r="I82" s="46"/>
      <c r="J82" s="46"/>
      <c r="K82" s="46"/>
      <c r="L82" s="46"/>
      <c r="M82" s="46"/>
      <c r="N82" s="46"/>
      <c r="O82" s="46"/>
      <c r="P82" s="46"/>
      <c r="Q82" s="46"/>
      <c r="R82" s="46"/>
      <c r="S82" s="46"/>
      <c r="T82" s="46"/>
      <c r="U82" s="46"/>
      <c r="V82" s="46"/>
      <c r="W82" s="46"/>
      <c r="X82" s="46"/>
      <c r="Y82" s="46"/>
    </row>
    <row r="83" spans="1:25" ht="18.75">
      <c r="A83" s="46"/>
      <c r="B83" s="46"/>
      <c r="C83" s="46"/>
      <c r="D83" s="46"/>
      <c r="E83" s="46"/>
      <c r="F83" s="46"/>
      <c r="G83" s="46"/>
      <c r="H83" s="46"/>
      <c r="I83" s="46"/>
      <c r="J83" s="46"/>
      <c r="K83" s="46"/>
      <c r="L83" s="46"/>
      <c r="M83" s="46"/>
      <c r="N83" s="46"/>
      <c r="O83" s="46"/>
      <c r="P83" s="46"/>
      <c r="Q83" s="46"/>
      <c r="R83" s="46"/>
      <c r="S83" s="46"/>
      <c r="T83" s="46"/>
      <c r="U83" s="46"/>
      <c r="V83" s="46"/>
      <c r="W83" s="46"/>
      <c r="X83" s="46"/>
      <c r="Y83" s="46"/>
    </row>
    <row r="84" spans="1:25" ht="18.75">
      <c r="A84" s="46"/>
      <c r="B84" s="46"/>
      <c r="C84" s="46"/>
      <c r="D84" s="46"/>
      <c r="E84" s="46"/>
      <c r="F84" s="46"/>
      <c r="G84" s="46"/>
      <c r="H84" s="46"/>
      <c r="I84" s="46"/>
      <c r="J84" s="46"/>
      <c r="K84" s="46"/>
      <c r="L84" s="46"/>
      <c r="M84" s="46"/>
      <c r="N84" s="46"/>
      <c r="O84" s="46"/>
      <c r="P84" s="46"/>
      <c r="Q84" s="46"/>
      <c r="R84" s="46"/>
      <c r="S84" s="46"/>
      <c r="T84" s="46"/>
      <c r="U84" s="46"/>
      <c r="V84" s="46"/>
      <c r="W84" s="46"/>
      <c r="X84" s="46"/>
      <c r="Y84" s="46"/>
    </row>
    <row r="85" spans="1:25" ht="18.75">
      <c r="A85" s="46"/>
      <c r="B85" s="46"/>
      <c r="C85" s="46"/>
      <c r="D85" s="46"/>
      <c r="E85" s="46"/>
      <c r="F85" s="46"/>
      <c r="G85" s="46"/>
      <c r="H85" s="46"/>
      <c r="I85" s="46"/>
      <c r="J85" s="46"/>
      <c r="K85" s="46"/>
      <c r="L85" s="46"/>
      <c r="M85" s="46"/>
      <c r="N85" s="46"/>
      <c r="O85" s="46"/>
      <c r="P85" s="46"/>
      <c r="Q85" s="46"/>
      <c r="R85" s="46"/>
      <c r="S85" s="46"/>
      <c r="T85" s="46"/>
      <c r="U85" s="46"/>
      <c r="V85" s="46"/>
      <c r="W85" s="46"/>
      <c r="X85" s="46"/>
      <c r="Y85" s="46"/>
    </row>
    <row r="86" spans="1:25" ht="18.75">
      <c r="A86" s="46"/>
      <c r="B86" s="46"/>
      <c r="C86" s="46"/>
      <c r="D86" s="46"/>
      <c r="E86" s="46"/>
      <c r="F86" s="46"/>
      <c r="G86" s="46"/>
      <c r="H86" s="46"/>
      <c r="I86" s="46"/>
      <c r="J86" s="46"/>
      <c r="K86" s="46"/>
      <c r="L86" s="46"/>
      <c r="M86" s="46"/>
      <c r="N86" s="46"/>
      <c r="O86" s="46"/>
      <c r="P86" s="46"/>
      <c r="Q86" s="46"/>
      <c r="R86" s="46"/>
      <c r="S86" s="46"/>
      <c r="T86" s="46"/>
      <c r="U86" s="46"/>
      <c r="V86" s="46"/>
      <c r="W86" s="46"/>
      <c r="X86" s="46"/>
      <c r="Y86" s="46"/>
    </row>
    <row r="87" spans="1:25" ht="18.75">
      <c r="A87" s="46"/>
      <c r="B87" s="46"/>
      <c r="C87" s="46"/>
      <c r="D87" s="46"/>
      <c r="E87" s="46"/>
      <c r="F87" s="46"/>
      <c r="G87" s="46"/>
      <c r="H87" s="46"/>
      <c r="I87" s="46"/>
      <c r="J87" s="46"/>
      <c r="K87" s="46"/>
      <c r="L87" s="46"/>
      <c r="M87" s="46"/>
      <c r="N87" s="46"/>
      <c r="O87" s="46"/>
      <c r="P87" s="46"/>
      <c r="Q87" s="46"/>
      <c r="R87" s="46"/>
      <c r="S87" s="46"/>
      <c r="T87" s="46"/>
      <c r="U87" s="46"/>
      <c r="V87" s="46"/>
      <c r="W87" s="46"/>
      <c r="X87" s="46"/>
      <c r="Y87" s="46"/>
    </row>
    <row r="88" spans="1:25" ht="18.75">
      <c r="A88" s="46"/>
      <c r="B88" s="46"/>
      <c r="C88" s="46"/>
      <c r="D88" s="46"/>
      <c r="E88" s="46"/>
      <c r="F88" s="46"/>
      <c r="G88" s="46"/>
      <c r="H88" s="46"/>
      <c r="I88" s="46"/>
      <c r="J88" s="46"/>
      <c r="K88" s="46"/>
      <c r="L88" s="46"/>
      <c r="M88" s="46"/>
      <c r="N88" s="46"/>
      <c r="O88" s="46"/>
      <c r="P88" s="46"/>
      <c r="Q88" s="46"/>
      <c r="R88" s="46"/>
      <c r="S88" s="46"/>
      <c r="T88" s="46"/>
      <c r="U88" s="46"/>
      <c r="V88" s="46"/>
      <c r="W88" s="46"/>
      <c r="X88" s="46"/>
      <c r="Y88" s="46"/>
    </row>
    <row r="89" spans="1:25" ht="18.75">
      <c r="A89" s="46"/>
      <c r="B89" s="46"/>
      <c r="C89" s="46"/>
      <c r="D89" s="46"/>
      <c r="E89" s="46"/>
      <c r="F89" s="46"/>
      <c r="G89" s="46"/>
      <c r="H89" s="46"/>
      <c r="I89" s="46"/>
      <c r="J89" s="46"/>
      <c r="K89" s="46"/>
      <c r="L89" s="46"/>
      <c r="M89" s="46"/>
      <c r="N89" s="46"/>
      <c r="O89" s="46"/>
      <c r="P89" s="46"/>
      <c r="Q89" s="46"/>
      <c r="R89" s="46"/>
      <c r="S89" s="46"/>
      <c r="T89" s="46"/>
      <c r="U89" s="46"/>
      <c r="V89" s="46"/>
      <c r="W89" s="46"/>
      <c r="X89" s="46"/>
      <c r="Y89" s="46"/>
    </row>
    <row r="90" spans="1:25" ht="18.75">
      <c r="A90" s="46"/>
      <c r="B90" s="46"/>
      <c r="C90" s="46"/>
      <c r="D90" s="46"/>
      <c r="E90" s="46"/>
      <c r="F90" s="46"/>
      <c r="G90" s="46"/>
      <c r="H90" s="46"/>
      <c r="I90" s="46"/>
      <c r="J90" s="46"/>
      <c r="K90" s="46"/>
      <c r="L90" s="46"/>
      <c r="M90" s="46"/>
      <c r="N90" s="46"/>
      <c r="O90" s="46"/>
      <c r="P90" s="46"/>
      <c r="Q90" s="46"/>
      <c r="R90" s="46"/>
      <c r="S90" s="46"/>
      <c r="T90" s="46"/>
      <c r="U90" s="46"/>
      <c r="V90" s="46"/>
      <c r="W90" s="46"/>
      <c r="X90" s="46"/>
      <c r="Y90" s="46"/>
    </row>
    <row r="91" spans="1:25" ht="18.75">
      <c r="A91" s="46"/>
      <c r="B91" s="46"/>
      <c r="C91" s="46"/>
      <c r="D91" s="46"/>
      <c r="E91" s="46"/>
      <c r="F91" s="46"/>
      <c r="G91" s="46"/>
      <c r="H91" s="46"/>
      <c r="I91" s="46"/>
      <c r="J91" s="46"/>
      <c r="K91" s="46"/>
      <c r="L91" s="46"/>
      <c r="M91" s="46"/>
      <c r="N91" s="46"/>
      <c r="O91" s="46"/>
      <c r="P91" s="46"/>
      <c r="Q91" s="46"/>
      <c r="R91" s="46"/>
      <c r="S91" s="46"/>
      <c r="T91" s="46"/>
      <c r="U91" s="46"/>
      <c r="V91" s="46"/>
      <c r="W91" s="46"/>
      <c r="X91" s="46"/>
      <c r="Y91" s="46"/>
    </row>
    <row r="92" spans="1:25" ht="18.75">
      <c r="A92" s="46"/>
      <c r="B92" s="46"/>
      <c r="C92" s="46"/>
      <c r="D92" s="46"/>
      <c r="E92" s="46"/>
      <c r="F92" s="46"/>
      <c r="G92" s="46"/>
      <c r="H92" s="46"/>
      <c r="I92" s="46"/>
      <c r="J92" s="46"/>
      <c r="K92" s="46"/>
      <c r="L92" s="46"/>
      <c r="M92" s="46"/>
      <c r="N92" s="46"/>
      <c r="O92" s="46"/>
      <c r="P92" s="46"/>
      <c r="Q92" s="46"/>
      <c r="R92" s="46"/>
      <c r="S92" s="46"/>
      <c r="T92" s="46"/>
      <c r="U92" s="46"/>
      <c r="V92" s="46"/>
      <c r="W92" s="46"/>
      <c r="X92" s="46"/>
      <c r="Y92" s="46"/>
    </row>
    <row r="93" spans="1:25" ht="18.75">
      <c r="A93" s="46"/>
      <c r="B93" s="46"/>
      <c r="C93" s="46"/>
      <c r="D93" s="46"/>
      <c r="E93" s="46"/>
      <c r="F93" s="46"/>
      <c r="G93" s="46"/>
      <c r="H93" s="46"/>
      <c r="I93" s="46"/>
      <c r="J93" s="46"/>
      <c r="K93" s="46"/>
      <c r="L93" s="46"/>
      <c r="M93" s="46"/>
      <c r="N93" s="46"/>
      <c r="O93" s="46"/>
      <c r="P93" s="46"/>
      <c r="Q93" s="46"/>
      <c r="R93" s="46"/>
      <c r="S93" s="46"/>
      <c r="T93" s="46"/>
      <c r="U93" s="46"/>
      <c r="V93" s="46"/>
      <c r="W93" s="46"/>
      <c r="X93" s="46"/>
      <c r="Y93" s="46"/>
    </row>
    <row r="94" spans="1:25" ht="18.75">
      <c r="A94" s="46"/>
      <c r="B94" s="46"/>
      <c r="C94" s="46"/>
      <c r="D94" s="46"/>
      <c r="E94" s="46"/>
      <c r="F94" s="46"/>
      <c r="G94" s="46"/>
      <c r="H94" s="46"/>
      <c r="I94" s="46"/>
      <c r="J94" s="46"/>
      <c r="K94" s="46"/>
      <c r="L94" s="46"/>
      <c r="M94" s="46"/>
      <c r="N94" s="46"/>
      <c r="O94" s="46"/>
      <c r="P94" s="46"/>
      <c r="Q94" s="46"/>
      <c r="R94" s="46"/>
      <c r="S94" s="46"/>
      <c r="T94" s="46"/>
      <c r="U94" s="46"/>
      <c r="V94" s="46"/>
      <c r="W94" s="46"/>
      <c r="X94" s="46"/>
      <c r="Y94" s="46"/>
    </row>
    <row r="95" spans="1:25" ht="18.75">
      <c r="A95" s="46"/>
      <c r="B95" s="46"/>
      <c r="C95" s="46"/>
      <c r="D95" s="46"/>
      <c r="E95" s="46"/>
      <c r="F95" s="46"/>
      <c r="G95" s="46"/>
      <c r="H95" s="46"/>
      <c r="I95" s="46"/>
      <c r="J95" s="46"/>
      <c r="K95" s="46"/>
      <c r="L95" s="46"/>
      <c r="M95" s="46"/>
      <c r="N95" s="46"/>
      <c r="O95" s="46"/>
      <c r="P95" s="46"/>
      <c r="Q95" s="46"/>
      <c r="R95" s="46"/>
      <c r="S95" s="46"/>
      <c r="T95" s="46"/>
      <c r="U95" s="46"/>
      <c r="V95" s="46"/>
      <c r="W95" s="46"/>
      <c r="X95" s="46"/>
      <c r="Y95" s="46"/>
    </row>
    <row r="96" spans="1:25" ht="18.75">
      <c r="A96" s="46"/>
      <c r="B96" s="46"/>
      <c r="C96" s="46"/>
      <c r="D96" s="46"/>
      <c r="E96" s="46"/>
      <c r="F96" s="46"/>
      <c r="G96" s="46"/>
      <c r="H96" s="46"/>
      <c r="I96" s="46"/>
      <c r="J96" s="46"/>
      <c r="K96" s="46"/>
      <c r="L96" s="46"/>
      <c r="M96" s="46"/>
      <c r="N96" s="46"/>
      <c r="O96" s="46"/>
      <c r="P96" s="46"/>
      <c r="Q96" s="46"/>
      <c r="R96" s="46"/>
      <c r="S96" s="46"/>
      <c r="T96" s="46"/>
      <c r="U96" s="46"/>
      <c r="V96" s="46"/>
      <c r="W96" s="46"/>
      <c r="X96" s="46"/>
      <c r="Y96" s="46"/>
    </row>
    <row r="97" spans="1:25" ht="18.75">
      <c r="A97" s="46"/>
      <c r="B97" s="46"/>
      <c r="C97" s="46"/>
      <c r="D97" s="46"/>
      <c r="E97" s="46"/>
      <c r="F97" s="46"/>
      <c r="G97" s="46"/>
      <c r="H97" s="46"/>
      <c r="I97" s="46"/>
      <c r="J97" s="46"/>
      <c r="K97" s="46"/>
      <c r="L97" s="46"/>
      <c r="M97" s="46"/>
      <c r="N97" s="46"/>
      <c r="O97" s="46"/>
      <c r="P97" s="46"/>
      <c r="Q97" s="46"/>
      <c r="R97" s="46"/>
      <c r="S97" s="46"/>
      <c r="T97" s="46"/>
      <c r="U97" s="46"/>
      <c r="V97" s="46"/>
      <c r="W97" s="46"/>
      <c r="X97" s="46"/>
      <c r="Y97" s="46"/>
    </row>
    <row r="98" spans="1:25" ht="18.75">
      <c r="A98" s="46"/>
      <c r="B98" s="46"/>
      <c r="C98" s="46"/>
      <c r="D98" s="46"/>
      <c r="E98" s="46"/>
      <c r="F98" s="46"/>
      <c r="G98" s="46"/>
      <c r="H98" s="46"/>
      <c r="I98" s="46"/>
      <c r="J98" s="46"/>
      <c r="K98" s="46"/>
      <c r="L98" s="46"/>
      <c r="M98" s="46"/>
      <c r="N98" s="46"/>
      <c r="O98" s="46"/>
      <c r="P98" s="46"/>
      <c r="Q98" s="46"/>
      <c r="R98" s="46"/>
      <c r="S98" s="46"/>
      <c r="T98" s="46"/>
      <c r="U98" s="46"/>
      <c r="V98" s="46"/>
      <c r="W98" s="46"/>
      <c r="X98" s="46"/>
      <c r="Y98" s="46"/>
    </row>
    <row r="99" spans="1:25" ht="18.75">
      <c r="A99" s="46"/>
      <c r="B99" s="46"/>
      <c r="C99" s="46"/>
      <c r="D99" s="46"/>
      <c r="E99" s="46"/>
      <c r="F99" s="46"/>
      <c r="G99" s="46"/>
      <c r="H99" s="46"/>
      <c r="I99" s="46"/>
      <c r="J99" s="46"/>
      <c r="K99" s="46"/>
      <c r="L99" s="46"/>
      <c r="M99" s="46"/>
      <c r="N99" s="46"/>
      <c r="O99" s="46"/>
      <c r="P99" s="46"/>
      <c r="Q99" s="46"/>
      <c r="R99" s="46"/>
      <c r="S99" s="46"/>
      <c r="T99" s="46"/>
      <c r="U99" s="46"/>
      <c r="V99" s="46"/>
      <c r="W99" s="46"/>
      <c r="X99" s="46"/>
      <c r="Y99" s="46"/>
    </row>
    <row r="100" spans="1:25" ht="18.7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row>
    <row r="101" spans="1:25" ht="18.7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row>
    <row r="102" spans="1:25" ht="18.7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row>
    <row r="103" spans="1:25" ht="18.7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row>
    <row r="104" spans="1:25" ht="18.7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row>
    <row r="105" spans="1:25" ht="18.7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row>
    <row r="106" spans="1:25" ht="18.7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row>
    <row r="107" spans="1:25" ht="18.7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row>
    <row r="108" spans="1:25" ht="18.7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row>
    <row r="109" spans="1:25" ht="18.7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row>
    <row r="110" spans="1:25" ht="18.7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row>
    <row r="111" spans="1:25" ht="18.7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row>
    <row r="112" spans="1:25" ht="18.7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row>
    <row r="113" spans="1:25" ht="18.7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row>
    <row r="114" spans="1:25" ht="18.7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row>
    <row r="115" spans="1:25" ht="18.7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row>
    <row r="116" spans="1:25" ht="18.7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row>
    <row r="117" spans="1:25" ht="18.7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row>
    <row r="118" spans="1:25" ht="18.7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row>
    <row r="119" spans="1:25" ht="18.7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row>
    <row r="120" spans="1:25" ht="18.7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row>
    <row r="121" spans="1:25" ht="18.7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row r="122" spans="1:25" ht="18.7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row>
    <row r="123" spans="1:25" ht="18.7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row>
    <row r="124" spans="1:25" ht="18.7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row>
    <row r="125" spans="1:25" ht="18.7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row>
    <row r="126" spans="1:25" ht="18.7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row>
    <row r="127" spans="1:25" ht="18.7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row>
    <row r="128" spans="1:25" ht="18.7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row>
    <row r="129" spans="1:25" ht="18.7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row>
    <row r="130" spans="1:25" ht="18.7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row>
    <row r="131" spans="1:25" ht="18.7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row>
    <row r="132" spans="1:25" ht="18.7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row>
    <row r="133" spans="1:25" ht="18.7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row>
    <row r="134" spans="1:25" ht="18.7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row>
    <row r="135" spans="1:25" ht="18.7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row>
    <row r="136" spans="1:25" ht="18.7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row>
    <row r="137" spans="1:25" ht="18.7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row>
    <row r="138" spans="1:25" ht="18.7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row>
    <row r="139" spans="1:25" ht="18.7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row>
    <row r="140" spans="1:25" ht="18.7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row>
    <row r="141" spans="1:25" ht="18.7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row>
    <row r="142" spans="1:25" ht="18.7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row>
    <row r="143" spans="1:25" ht="18.7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row>
    <row r="144" spans="1:25" ht="18.7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row>
    <row r="145" spans="1:25" ht="18.7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row>
    <row r="146" spans="1:25" ht="18.7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row>
    <row r="147" spans="1:25" ht="18.7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row>
    <row r="148" spans="1:25" ht="18.7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row>
    <row r="149" spans="1:25" ht="18.7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row>
    <row r="150" spans="1:25" ht="18.7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row>
    <row r="151" spans="1:25" ht="18.7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row>
    <row r="152" spans="1:25" ht="18.7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row>
    <row r="153" spans="1:25" ht="18.7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row>
    <row r="154" spans="1:25" ht="18.7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row>
    <row r="155" spans="1:25" ht="18.7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row>
    <row r="156" spans="1:25" ht="18.7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row>
    <row r="157" spans="1:25" ht="18.7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row>
    <row r="158" spans="1:25" ht="18.7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row>
    <row r="159" spans="1:25" ht="18.7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row>
    <row r="160" spans="1:25" ht="18.7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row>
    <row r="161" spans="1:25" ht="18.7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row>
    <row r="162" spans="1:25" ht="18.7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row>
    <row r="163" spans="1:25" ht="18.7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row>
    <row r="164" spans="1:25" ht="18.7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row>
    <row r="165" spans="1:25" ht="18.7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row>
    <row r="166" spans="1:25" ht="18.7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row>
    <row r="167" spans="1:25" ht="18.7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row>
    <row r="168" spans="1:25" ht="18.7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row>
    <row r="169" spans="1:25" ht="18.7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row>
    <row r="170" spans="1:25" ht="18.7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row>
    <row r="171" spans="1:25" ht="18.7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row>
    <row r="172" spans="1:25" ht="18.7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row>
    <row r="173" spans="1:25" ht="18.7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row>
    <row r="174" spans="1:25" ht="18.7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row>
    <row r="175" spans="1:25" ht="18.7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row>
    <row r="176" spans="1:25" ht="18.7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row>
    <row r="177" spans="1:25" ht="18.7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row>
    <row r="178" spans="1:25" ht="18.7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row>
    <row r="179" spans="1:25" ht="18.7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row>
    <row r="180" spans="1:25" ht="18.7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row>
    <row r="181" spans="1:25" ht="18.7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row>
    <row r="182" spans="1:25" ht="18.7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row>
    <row r="183" spans="1:25" ht="18.7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row>
    <row r="184" spans="1:25" ht="18.7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row>
    <row r="185" spans="1:25" ht="18.7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row>
    <row r="186" spans="1:25" ht="18.7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row>
    <row r="187" spans="1:25" ht="18.7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row>
    <row r="188" spans="1:25" ht="18.7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row>
    <row r="189" spans="1:25" ht="18.7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row>
    <row r="190" spans="1:25" ht="18.7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row>
    <row r="191" spans="1:25" ht="18.7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row>
    <row r="192" spans="1:25" ht="18.7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row>
    <row r="193" spans="1:25" ht="18.7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row>
    <row r="194" spans="1:25" ht="18.7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row>
    <row r="195" spans="1:25" ht="18.7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row>
    <row r="196" spans="1:25" ht="18.7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row>
    <row r="197" spans="1:25" ht="18.7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row>
    <row r="198" spans="1:25" ht="18.7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row>
    <row r="199" spans="1:25" ht="18.7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row>
    <row r="200" spans="1:25" ht="18.7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row>
    <row r="201" spans="1:25" ht="18.7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row>
    <row r="202" spans="1:25" ht="18.7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row>
    <row r="203" spans="1:25" ht="18.7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row>
    <row r="204" spans="1:25" ht="18.7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row>
    <row r="205" spans="1:25" ht="18.7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row>
    <row r="206" spans="1:25" ht="18.7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row>
    <row r="207" spans="1:25" ht="18.7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row>
    <row r="208" spans="1:25" ht="18.7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row>
    <row r="209" spans="1:25" ht="18.7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8.7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row>
    <row r="211" spans="1:25" ht="18.7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row>
    <row r="212" spans="1:25" ht="18.7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row>
    <row r="213" spans="1:25" ht="18.7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row>
    <row r="214" spans="1:25" ht="18.7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row>
    <row r="215" spans="1:25" ht="18.7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row>
    <row r="216" spans="1:25" ht="18.7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row>
    <row r="217" spans="1:25" ht="18.7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row>
    <row r="218" spans="1:25" ht="18.7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row>
    <row r="219" spans="1:25" ht="18.7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row>
    <row r="220" spans="1:25" ht="18.7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row>
    <row r="221" spans="1:25" ht="18.7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row>
    <row r="222" spans="1:25" ht="18.7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row>
    <row r="223" spans="1:25" ht="18.7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row>
    <row r="224" spans="1:25" ht="18.7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row>
    <row r="225" spans="1:25" ht="18.7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row>
    <row r="226" spans="1:25" ht="18.7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row>
    <row r="227" spans="1:25" ht="18.7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row>
    <row r="228" spans="1:25" ht="18.7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row>
    <row r="229" spans="1:25" ht="18.7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row>
    <row r="230" spans="1:25" ht="18.7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row>
    <row r="231" spans="1:25" ht="18.7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row>
    <row r="232" spans="1:25" ht="18.7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row>
    <row r="233" spans="1:25" ht="18.7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row>
    <row r="234" spans="1:25" ht="18.7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row>
    <row r="235" spans="1:25" ht="18.7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row>
    <row r="236" spans="1:25" ht="18.7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row>
    <row r="237" spans="1:25" ht="18.7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row>
    <row r="238" spans="1:25" ht="18.7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row>
    <row r="239" spans="1:25" ht="18.7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row>
    <row r="240" spans="1:25" ht="18.7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row>
    <row r="241" spans="1:25" ht="18.7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row>
    <row r="242" spans="1:25" ht="18.7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row>
    <row r="243" spans="1:25" ht="18.7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row>
    <row r="244" spans="1:25" ht="18.7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row>
    <row r="245" spans="1:25" ht="18.7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row>
    <row r="246" spans="1:25" ht="18.7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row>
    <row r="247" spans="1:25" ht="18.7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row>
    <row r="248" spans="1:25" ht="18.7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row>
    <row r="249" spans="1:25" ht="18.7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row>
    <row r="250" spans="1:25" ht="18.7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row>
    <row r="251" spans="1:25" ht="18.7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row>
    <row r="252" spans="1:25" ht="18.7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row>
    <row r="253" spans="1:25" ht="18.7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row>
    <row r="254" spans="1:25" ht="18.7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row>
    <row r="255" spans="1:25" ht="18.7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row>
    <row r="256" spans="1:25" ht="18.7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row>
    <row r="257" spans="1:25" ht="18.7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row>
    <row r="258" spans="1:25" ht="18.7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row>
    <row r="259" spans="1:25" ht="18.7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row>
    <row r="260" spans="1:25" ht="18.7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row>
    <row r="261" spans="1:25" ht="18.7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row>
    <row r="262" spans="1:25" ht="18.7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row>
    <row r="263" spans="1:25" ht="18.7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row>
    <row r="264" spans="1:25" ht="18.7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row>
    <row r="265" spans="1:25" ht="18.7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row>
    <row r="266" spans="1:25" ht="18.7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row>
    <row r="267" spans="1:25" ht="18.7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row>
    <row r="268" spans="1:25" ht="18.7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row>
    <row r="269" spans="1:25" ht="18.7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row>
    <row r="270" spans="1:25" ht="18.7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row>
    <row r="271" spans="1:25" ht="18.7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row>
    <row r="272" spans="1:25" ht="18.7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row>
    <row r="273" spans="1:25" ht="18.7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row>
    <row r="274" spans="1:25" ht="18.7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row>
    <row r="275" spans="1:25" ht="18.7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row>
    <row r="276" spans="1:25" ht="18.7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row>
    <row r="277" spans="1:25" ht="18.7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row>
    <row r="278" spans="1:25" ht="18.7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row>
    <row r="279" spans="1:25" ht="18.7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row>
    <row r="280" spans="1:25" ht="18.7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row>
    <row r="281" spans="1:25" ht="18.7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row>
    <row r="282" spans="1:25" ht="18.7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row>
    <row r="283" spans="1:25" ht="18.7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row>
    <row r="284" spans="1:25" ht="18.7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row>
    <row r="285" spans="1:25" ht="18.7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row>
    <row r="286" spans="1:25" ht="18.7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row>
    <row r="287" spans="1:25" ht="18.7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row>
    <row r="288" spans="1:25" ht="18.7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row>
    <row r="289" spans="1:25" ht="18.7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row>
    <row r="290" spans="1:25" ht="18.7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row>
    <row r="291" spans="1:25" ht="18.7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row>
    <row r="292" spans="1:25" ht="18.7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row>
    <row r="293" spans="1:25" ht="18.7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row>
    <row r="294" spans="1:25" ht="18.7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row>
    <row r="295" spans="1:25" ht="18.7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row>
    <row r="296" spans="1:25" ht="18.7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row>
    <row r="297" spans="1:25" ht="18.7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row>
    <row r="298" spans="1:25" ht="18.7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row>
    <row r="299" spans="1:25" ht="18.7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row>
    <row r="300" spans="1:25" ht="18.7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row>
    <row r="301" spans="1:25" ht="18.7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row>
    <row r="302" spans="1:25" ht="18.7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row>
    <row r="303" spans="1:25" ht="18.7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row>
    <row r="304" spans="1:25" ht="18.7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row>
    <row r="305" spans="1:25" ht="18.7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row>
    <row r="306" spans="1:25" ht="18.7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row>
    <row r="307" spans="1:25" ht="18.7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row>
    <row r="308" spans="1:25" ht="18.7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row>
    <row r="309" spans="1:25" ht="18.7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row>
    <row r="310" spans="1:25" ht="18.7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row>
    <row r="311" spans="1:25" ht="18.7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row>
    <row r="312" spans="1:25" ht="18.7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row>
    <row r="313" spans="1:25" ht="18.7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row>
    <row r="314" spans="1:25" ht="18.7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row>
    <row r="315" spans="1:25" ht="18.7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row>
    <row r="316" spans="1:25" ht="18.7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row>
    <row r="317" spans="1:25" ht="18.7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row>
    <row r="318" spans="1:25" ht="18.7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row>
  </sheetData>
  <sheetProtection/>
  <mergeCells count="48">
    <mergeCell ref="B29:Y29"/>
    <mergeCell ref="B30:Y30"/>
    <mergeCell ref="H7:H13"/>
    <mergeCell ref="I7:P7"/>
    <mergeCell ref="J9:L10"/>
    <mergeCell ref="W9:X9"/>
    <mergeCell ref="S10:S13"/>
    <mergeCell ref="W10:W13"/>
    <mergeCell ref="X10:X13"/>
    <mergeCell ref="B6:B13"/>
    <mergeCell ref="A5:Y5"/>
    <mergeCell ref="A6:A13"/>
    <mergeCell ref="B27:Y27"/>
    <mergeCell ref="B28:Y28"/>
    <mergeCell ref="T10:T13"/>
    <mergeCell ref="U10:U13"/>
    <mergeCell ref="Y6:Y13"/>
    <mergeCell ref="Q7:Q13"/>
    <mergeCell ref="N11:P11"/>
    <mergeCell ref="N12:N13"/>
    <mergeCell ref="Q6:X6"/>
    <mergeCell ref="I8:I13"/>
    <mergeCell ref="R9:R13"/>
    <mergeCell ref="S9:U9"/>
    <mergeCell ref="V9:V13"/>
    <mergeCell ref="O12:P12"/>
    <mergeCell ref="M9:P10"/>
    <mergeCell ref="H6:P6"/>
    <mergeCell ref="R7:X7"/>
    <mergeCell ref="R8:U8"/>
    <mergeCell ref="F6:F13"/>
    <mergeCell ref="G6:G13"/>
    <mergeCell ref="J11:J13"/>
    <mergeCell ref="K11:L11"/>
    <mergeCell ref="C6:C13"/>
    <mergeCell ref="D6:D13"/>
    <mergeCell ref="E6:E13"/>
    <mergeCell ref="J8:P8"/>
    <mergeCell ref="V8:X8"/>
    <mergeCell ref="M11:M13"/>
    <mergeCell ref="K12:K13"/>
    <mergeCell ref="L12:L13"/>
    <mergeCell ref="Q1:Y1"/>
    <mergeCell ref="Q2:Y2"/>
    <mergeCell ref="A3:Y3"/>
    <mergeCell ref="A4:Y4"/>
    <mergeCell ref="A1:M1"/>
    <mergeCell ref="A2:M2"/>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50" r:id="rId1"/>
  <headerFooter alignWithMargins="0">
    <oddFooter>&amp;R&amp;14&amp;P</oddFooter>
  </headerFooter>
</worksheet>
</file>

<file path=xl/worksheets/sheet12.xml><?xml version="1.0" encoding="utf-8"?>
<worksheet xmlns="http://schemas.openxmlformats.org/spreadsheetml/2006/main" xmlns:r="http://schemas.openxmlformats.org/officeDocument/2006/relationships">
  <sheetPr>
    <tabColor rgb="FF92D050"/>
  </sheetPr>
  <dimension ref="A1:AA318"/>
  <sheetViews>
    <sheetView zoomScale="85" zoomScaleNormal="85" zoomScaleSheetLayoutView="70" zoomScalePageLayoutView="60" workbookViewId="0" topLeftCell="A1">
      <selection activeCell="A1" sqref="A1:L1"/>
    </sheetView>
  </sheetViews>
  <sheetFormatPr defaultColWidth="7.375" defaultRowHeight="14.25"/>
  <cols>
    <col min="1" max="1" width="5.125" style="61" customWidth="1"/>
    <col min="2" max="2" width="33.25390625" style="62" customWidth="1"/>
    <col min="3" max="5" width="9.875" style="63" customWidth="1"/>
    <col min="6" max="9" width="9.875" style="64" customWidth="1"/>
    <col min="10" max="10" width="11.75390625" style="64" customWidth="1"/>
    <col min="11" max="13" width="11.25390625" style="64" customWidth="1"/>
    <col min="14" max="23" width="9.625" style="64" customWidth="1"/>
    <col min="24" max="226" width="8.75390625" style="46" customWidth="1"/>
    <col min="227" max="227" width="5.125" style="46" customWidth="1"/>
    <col min="228" max="228" width="24.00390625" style="46" customWidth="1"/>
    <col min="229" max="229" width="7.75390625" style="46" customWidth="1"/>
    <col min="230" max="230" width="8.75390625" style="46" customWidth="1"/>
    <col min="231" max="231" width="8.375" style="46" customWidth="1"/>
    <col min="232" max="232" width="9.375" style="46" customWidth="1"/>
    <col min="233" max="233" width="10.125" style="46" customWidth="1"/>
    <col min="234" max="234" width="7.75390625" style="46" customWidth="1"/>
    <col min="235" max="236" width="9.375" style="46" customWidth="1"/>
    <col min="237" max="238" width="9.75390625" style="46" customWidth="1"/>
    <col min="239" max="239" width="8.75390625" style="46" customWidth="1"/>
    <col min="240" max="240" width="9.375" style="46" customWidth="1"/>
    <col min="241" max="241" width="6.75390625" style="46" customWidth="1"/>
    <col min="242" max="242" width="8.125" style="46" customWidth="1"/>
    <col min="243" max="243" width="10.375" style="46" customWidth="1"/>
    <col min="244" max="244" width="8.375" style="46" customWidth="1"/>
    <col min="245" max="245" width="9.75390625" style="46" customWidth="1"/>
    <col min="246" max="246" width="9.375" style="46" customWidth="1"/>
    <col min="247" max="247" width="7.375" style="46" customWidth="1"/>
    <col min="248" max="248" width="8.375" style="46" customWidth="1"/>
    <col min="249" max="250" width="8.25390625" style="46" customWidth="1"/>
    <col min="251" max="251" width="11.375" style="46" customWidth="1"/>
    <col min="252" max="252" width="10.375" style="46" customWidth="1"/>
    <col min="253" max="253" width="9.75390625" style="46" customWidth="1"/>
    <col min="254" max="254" width="9.125" style="46" customWidth="1"/>
    <col min="255" max="255" width="9.375" style="46" customWidth="1"/>
    <col min="256" max="16384" width="7.375" style="46" customWidth="1"/>
  </cols>
  <sheetData>
    <row r="1" spans="1:23" ht="24" customHeight="1">
      <c r="A1" s="392" t="s">
        <v>303</v>
      </c>
      <c r="B1" s="392"/>
      <c r="C1" s="392"/>
      <c r="D1" s="392"/>
      <c r="E1" s="392"/>
      <c r="F1" s="392"/>
      <c r="G1" s="392"/>
      <c r="H1" s="392"/>
      <c r="I1" s="392"/>
      <c r="J1" s="392"/>
      <c r="N1" s="2"/>
      <c r="O1" s="393" t="s">
        <v>91</v>
      </c>
      <c r="P1" s="393"/>
      <c r="Q1" s="393"/>
      <c r="R1" s="393"/>
      <c r="S1" s="393"/>
      <c r="T1" s="393"/>
      <c r="U1" s="393"/>
      <c r="V1" s="393"/>
      <c r="W1" s="393"/>
    </row>
    <row r="2" spans="1:23" ht="24" customHeight="1">
      <c r="A2" s="394" t="s">
        <v>92</v>
      </c>
      <c r="B2" s="394"/>
      <c r="C2" s="394"/>
      <c r="D2" s="394"/>
      <c r="E2" s="394"/>
      <c r="F2" s="394"/>
      <c r="G2" s="394"/>
      <c r="H2" s="394"/>
      <c r="I2" s="394"/>
      <c r="J2" s="394"/>
      <c r="N2" s="4"/>
      <c r="O2" s="395" t="s">
        <v>93</v>
      </c>
      <c r="P2" s="395"/>
      <c r="Q2" s="395"/>
      <c r="R2" s="395"/>
      <c r="S2" s="395"/>
      <c r="T2" s="395"/>
      <c r="U2" s="395"/>
      <c r="V2" s="395"/>
      <c r="W2" s="395"/>
    </row>
    <row r="3" spans="1:23" s="130" customFormat="1" ht="34.5" customHeight="1">
      <c r="A3" s="453" t="s">
        <v>280</v>
      </c>
      <c r="B3" s="453"/>
      <c r="C3" s="453"/>
      <c r="D3" s="453"/>
      <c r="E3" s="453"/>
      <c r="F3" s="453"/>
      <c r="G3" s="453"/>
      <c r="H3" s="453"/>
      <c r="I3" s="453"/>
      <c r="J3" s="453"/>
      <c r="K3" s="453"/>
      <c r="L3" s="453"/>
      <c r="M3" s="453"/>
      <c r="N3" s="453"/>
      <c r="O3" s="453"/>
      <c r="P3" s="453"/>
      <c r="Q3" s="453"/>
      <c r="R3" s="453"/>
      <c r="S3" s="453"/>
      <c r="T3" s="453"/>
      <c r="U3" s="453"/>
      <c r="V3" s="453"/>
      <c r="W3" s="453"/>
    </row>
    <row r="4" spans="1:27" s="69" customFormat="1" ht="27.75">
      <c r="A4" s="452" t="s">
        <v>304</v>
      </c>
      <c r="B4" s="452"/>
      <c r="C4" s="452"/>
      <c r="D4" s="452"/>
      <c r="E4" s="452"/>
      <c r="F4" s="452"/>
      <c r="G4" s="452"/>
      <c r="H4" s="452"/>
      <c r="I4" s="452"/>
      <c r="J4" s="452"/>
      <c r="K4" s="452"/>
      <c r="L4" s="452"/>
      <c r="M4" s="452"/>
      <c r="N4" s="452"/>
      <c r="O4" s="452"/>
      <c r="P4" s="452"/>
      <c r="Q4" s="452"/>
      <c r="R4" s="452"/>
      <c r="S4" s="452"/>
      <c r="T4" s="452"/>
      <c r="U4" s="452"/>
      <c r="V4" s="452"/>
      <c r="W4" s="452"/>
      <c r="Y4" s="131"/>
      <c r="AA4" s="131"/>
    </row>
    <row r="5" spans="1:27" s="70" customFormat="1" ht="35.25" customHeight="1">
      <c r="A5" s="454" t="s">
        <v>95</v>
      </c>
      <c r="B5" s="454"/>
      <c r="C5" s="454"/>
      <c r="D5" s="454"/>
      <c r="E5" s="454"/>
      <c r="F5" s="454"/>
      <c r="G5" s="454"/>
      <c r="H5" s="454"/>
      <c r="I5" s="454"/>
      <c r="J5" s="454"/>
      <c r="K5" s="454"/>
      <c r="L5" s="454"/>
      <c r="M5" s="454"/>
      <c r="N5" s="454"/>
      <c r="O5" s="454"/>
      <c r="P5" s="454"/>
      <c r="Q5" s="454"/>
      <c r="R5" s="454"/>
      <c r="S5" s="454"/>
      <c r="T5" s="454"/>
      <c r="U5" s="454"/>
      <c r="V5" s="454"/>
      <c r="W5" s="454"/>
      <c r="Y5" s="70" t="s">
        <v>305</v>
      </c>
      <c r="AA5" s="69"/>
    </row>
    <row r="6" spans="1:23" s="34" customFormat="1" ht="47.25" customHeight="1">
      <c r="A6" s="440" t="s">
        <v>197</v>
      </c>
      <c r="B6" s="440" t="s">
        <v>168</v>
      </c>
      <c r="C6" s="440" t="s">
        <v>169</v>
      </c>
      <c r="D6" s="440" t="s">
        <v>170</v>
      </c>
      <c r="E6" s="440" t="s">
        <v>171</v>
      </c>
      <c r="F6" s="437" t="s">
        <v>198</v>
      </c>
      <c r="G6" s="437"/>
      <c r="H6" s="437"/>
      <c r="I6" s="437"/>
      <c r="J6" s="437"/>
      <c r="K6" s="437"/>
      <c r="L6" s="437"/>
      <c r="M6" s="437"/>
      <c r="N6" s="437"/>
      <c r="O6" s="440" t="s">
        <v>300</v>
      </c>
      <c r="P6" s="440"/>
      <c r="Q6" s="440"/>
      <c r="R6" s="440"/>
      <c r="S6" s="440"/>
      <c r="T6" s="440"/>
      <c r="U6" s="440"/>
      <c r="V6" s="440"/>
      <c r="W6" s="440"/>
    </row>
    <row r="7" spans="1:23" s="34" customFormat="1" ht="33.75" customHeight="1">
      <c r="A7" s="440"/>
      <c r="B7" s="440"/>
      <c r="C7" s="440"/>
      <c r="D7" s="440"/>
      <c r="E7" s="440"/>
      <c r="F7" s="437" t="s">
        <v>272</v>
      </c>
      <c r="G7" s="437" t="s">
        <v>173</v>
      </c>
      <c r="H7" s="437"/>
      <c r="I7" s="437"/>
      <c r="J7" s="437"/>
      <c r="K7" s="437"/>
      <c r="L7" s="437"/>
      <c r="M7" s="437"/>
      <c r="N7" s="437"/>
      <c r="O7" s="437" t="s">
        <v>288</v>
      </c>
      <c r="P7" s="440" t="s">
        <v>106</v>
      </c>
      <c r="Q7" s="440"/>
      <c r="R7" s="440"/>
      <c r="S7" s="440"/>
      <c r="T7" s="440"/>
      <c r="U7" s="440"/>
      <c r="V7" s="440"/>
      <c r="W7" s="440"/>
    </row>
    <row r="8" spans="1:23" s="34" customFormat="1" ht="42" customHeight="1">
      <c r="A8" s="440"/>
      <c r="B8" s="440"/>
      <c r="C8" s="440"/>
      <c r="D8" s="440"/>
      <c r="E8" s="440"/>
      <c r="F8" s="437"/>
      <c r="G8" s="437" t="s">
        <v>288</v>
      </c>
      <c r="H8" s="437" t="s">
        <v>106</v>
      </c>
      <c r="I8" s="437"/>
      <c r="J8" s="437"/>
      <c r="K8" s="437"/>
      <c r="L8" s="437"/>
      <c r="M8" s="437"/>
      <c r="N8" s="437"/>
      <c r="O8" s="437"/>
      <c r="P8" s="437" t="s">
        <v>289</v>
      </c>
      <c r="Q8" s="437"/>
      <c r="R8" s="437"/>
      <c r="S8" s="437"/>
      <c r="T8" s="437" t="s">
        <v>290</v>
      </c>
      <c r="U8" s="437"/>
      <c r="V8" s="437"/>
      <c r="W8" s="440"/>
    </row>
    <row r="9" spans="1:23" s="34" customFormat="1" ht="30.75" customHeight="1">
      <c r="A9" s="440"/>
      <c r="B9" s="440"/>
      <c r="C9" s="440"/>
      <c r="D9" s="440"/>
      <c r="E9" s="440"/>
      <c r="F9" s="437"/>
      <c r="G9" s="437"/>
      <c r="H9" s="440" t="s">
        <v>291</v>
      </c>
      <c r="I9" s="440"/>
      <c r="J9" s="440"/>
      <c r="K9" s="437" t="s">
        <v>292</v>
      </c>
      <c r="L9" s="437"/>
      <c r="M9" s="437"/>
      <c r="N9" s="437"/>
      <c r="O9" s="437"/>
      <c r="P9" s="437" t="s">
        <v>293</v>
      </c>
      <c r="Q9" s="440" t="s">
        <v>175</v>
      </c>
      <c r="R9" s="440"/>
      <c r="S9" s="440"/>
      <c r="T9" s="440" t="s">
        <v>102</v>
      </c>
      <c r="U9" s="440" t="s">
        <v>175</v>
      </c>
      <c r="V9" s="440"/>
      <c r="W9" s="440"/>
    </row>
    <row r="10" spans="1:23" s="34" customFormat="1" ht="19.5" customHeight="1">
      <c r="A10" s="440"/>
      <c r="B10" s="440"/>
      <c r="C10" s="440"/>
      <c r="D10" s="440"/>
      <c r="E10" s="440"/>
      <c r="F10" s="437"/>
      <c r="G10" s="437"/>
      <c r="H10" s="440"/>
      <c r="I10" s="440"/>
      <c r="J10" s="440"/>
      <c r="K10" s="437"/>
      <c r="L10" s="437"/>
      <c r="M10" s="437"/>
      <c r="N10" s="437"/>
      <c r="O10" s="437"/>
      <c r="P10" s="437"/>
      <c r="Q10" s="437" t="s">
        <v>119</v>
      </c>
      <c r="R10" s="437" t="s">
        <v>120</v>
      </c>
      <c r="S10" s="437" t="s">
        <v>259</v>
      </c>
      <c r="T10" s="440"/>
      <c r="U10" s="437" t="s">
        <v>273</v>
      </c>
      <c r="V10" s="437" t="s">
        <v>274</v>
      </c>
      <c r="W10" s="440"/>
    </row>
    <row r="11" spans="1:23" s="34" customFormat="1" ht="32.25" customHeight="1">
      <c r="A11" s="440"/>
      <c r="B11" s="440"/>
      <c r="C11" s="440"/>
      <c r="D11" s="440"/>
      <c r="E11" s="440"/>
      <c r="F11" s="437"/>
      <c r="G11" s="437"/>
      <c r="H11" s="437" t="s">
        <v>293</v>
      </c>
      <c r="I11" s="437" t="s">
        <v>103</v>
      </c>
      <c r="J11" s="437"/>
      <c r="K11" s="437" t="s">
        <v>275</v>
      </c>
      <c r="L11" s="437" t="s">
        <v>276</v>
      </c>
      <c r="M11" s="437"/>
      <c r="N11" s="437"/>
      <c r="O11" s="437"/>
      <c r="P11" s="437"/>
      <c r="Q11" s="437"/>
      <c r="R11" s="437"/>
      <c r="S11" s="437"/>
      <c r="T11" s="440"/>
      <c r="U11" s="437"/>
      <c r="V11" s="437"/>
      <c r="W11" s="440"/>
    </row>
    <row r="12" spans="1:23" s="34" customFormat="1" ht="30" customHeight="1">
      <c r="A12" s="440"/>
      <c r="B12" s="440"/>
      <c r="C12" s="440"/>
      <c r="D12" s="440"/>
      <c r="E12" s="440"/>
      <c r="F12" s="437"/>
      <c r="G12" s="437"/>
      <c r="H12" s="437"/>
      <c r="I12" s="437" t="s">
        <v>119</v>
      </c>
      <c r="J12" s="437" t="s">
        <v>259</v>
      </c>
      <c r="K12" s="437"/>
      <c r="L12" s="437" t="s">
        <v>102</v>
      </c>
      <c r="M12" s="437" t="s">
        <v>103</v>
      </c>
      <c r="N12" s="437"/>
      <c r="O12" s="437"/>
      <c r="P12" s="437"/>
      <c r="Q12" s="437"/>
      <c r="R12" s="437"/>
      <c r="S12" s="437"/>
      <c r="T12" s="440"/>
      <c r="U12" s="437"/>
      <c r="V12" s="437"/>
      <c r="W12" s="440"/>
    </row>
    <row r="13" spans="1:23" s="34" customFormat="1" ht="56.25">
      <c r="A13" s="440"/>
      <c r="B13" s="440"/>
      <c r="C13" s="440"/>
      <c r="D13" s="440"/>
      <c r="E13" s="440"/>
      <c r="F13" s="437"/>
      <c r="G13" s="437"/>
      <c r="H13" s="437"/>
      <c r="I13" s="437"/>
      <c r="J13" s="437"/>
      <c r="K13" s="437"/>
      <c r="L13" s="437"/>
      <c r="M13" s="75" t="s">
        <v>273</v>
      </c>
      <c r="N13" s="75" t="s">
        <v>274</v>
      </c>
      <c r="O13" s="437"/>
      <c r="P13" s="437"/>
      <c r="Q13" s="437"/>
      <c r="R13" s="437"/>
      <c r="S13" s="437"/>
      <c r="T13" s="440"/>
      <c r="U13" s="437"/>
      <c r="V13" s="437"/>
      <c r="W13" s="440"/>
    </row>
    <row r="14" spans="1:23" s="36" customFormat="1" ht="24" customHeight="1">
      <c r="A14" s="35">
        <v>1</v>
      </c>
      <c r="B14" s="35">
        <f>A14+1</f>
        <v>2</v>
      </c>
      <c r="C14" s="35">
        <f aca="true" t="shared" si="0" ref="C14:W14">B14+1</f>
        <v>3</v>
      </c>
      <c r="D14" s="35">
        <f t="shared" si="0"/>
        <v>4</v>
      </c>
      <c r="E14" s="35">
        <f t="shared" si="0"/>
        <v>5</v>
      </c>
      <c r="F14" s="35">
        <f t="shared" si="0"/>
        <v>6</v>
      </c>
      <c r="G14" s="35">
        <f t="shared" si="0"/>
        <v>7</v>
      </c>
      <c r="H14" s="35">
        <f t="shared" si="0"/>
        <v>8</v>
      </c>
      <c r="I14" s="35">
        <f t="shared" si="0"/>
        <v>9</v>
      </c>
      <c r="J14" s="35">
        <f t="shared" si="0"/>
        <v>10</v>
      </c>
      <c r="K14" s="35">
        <f t="shared" si="0"/>
        <v>11</v>
      </c>
      <c r="L14" s="35">
        <f t="shared" si="0"/>
        <v>12</v>
      </c>
      <c r="M14" s="35">
        <f t="shared" si="0"/>
        <v>13</v>
      </c>
      <c r="N14" s="35">
        <f t="shared" si="0"/>
        <v>14</v>
      </c>
      <c r="O14" s="35">
        <f t="shared" si="0"/>
        <v>15</v>
      </c>
      <c r="P14" s="35">
        <f t="shared" si="0"/>
        <v>16</v>
      </c>
      <c r="Q14" s="35">
        <f t="shared" si="0"/>
        <v>17</v>
      </c>
      <c r="R14" s="35">
        <f t="shared" si="0"/>
        <v>18</v>
      </c>
      <c r="S14" s="35">
        <f t="shared" si="0"/>
        <v>19</v>
      </c>
      <c r="T14" s="35">
        <f t="shared" si="0"/>
        <v>20</v>
      </c>
      <c r="U14" s="35">
        <f t="shared" si="0"/>
        <v>21</v>
      </c>
      <c r="V14" s="35">
        <f t="shared" si="0"/>
        <v>22</v>
      </c>
      <c r="W14" s="35">
        <f t="shared" si="0"/>
        <v>23</v>
      </c>
    </row>
    <row r="15" spans="1:23" s="36" customFormat="1" ht="36.75" customHeight="1">
      <c r="A15" s="35"/>
      <c r="B15" s="37" t="s">
        <v>105</v>
      </c>
      <c r="C15" s="35"/>
      <c r="D15" s="35"/>
      <c r="E15" s="35"/>
      <c r="F15" s="35"/>
      <c r="G15" s="35"/>
      <c r="H15" s="35"/>
      <c r="I15" s="35"/>
      <c r="J15" s="35"/>
      <c r="K15" s="35"/>
      <c r="L15" s="35"/>
      <c r="M15" s="35"/>
      <c r="N15" s="35"/>
      <c r="O15" s="35"/>
      <c r="P15" s="35"/>
      <c r="Q15" s="35"/>
      <c r="R15" s="35"/>
      <c r="S15" s="35"/>
      <c r="T15" s="35"/>
      <c r="U15" s="35"/>
      <c r="V15" s="35"/>
      <c r="W15" s="35"/>
    </row>
    <row r="16" spans="1:23" s="36" customFormat="1" ht="47.25" customHeight="1">
      <c r="A16" s="37" t="s">
        <v>277</v>
      </c>
      <c r="B16" s="39" t="s">
        <v>278</v>
      </c>
      <c r="C16" s="35"/>
      <c r="D16" s="35"/>
      <c r="E16" s="35"/>
      <c r="F16" s="35"/>
      <c r="G16" s="35"/>
      <c r="H16" s="35"/>
      <c r="I16" s="35"/>
      <c r="J16" s="35"/>
      <c r="K16" s="35"/>
      <c r="L16" s="35"/>
      <c r="M16" s="35"/>
      <c r="N16" s="35"/>
      <c r="O16" s="35"/>
      <c r="P16" s="35"/>
      <c r="Q16" s="35"/>
      <c r="R16" s="35"/>
      <c r="S16" s="35"/>
      <c r="T16" s="35"/>
      <c r="U16" s="35"/>
      <c r="V16" s="35"/>
      <c r="W16" s="35"/>
    </row>
    <row r="17" spans="1:23" s="42" customFormat="1" ht="60.75" customHeight="1">
      <c r="A17" s="38"/>
      <c r="B17" s="43" t="s">
        <v>396</v>
      </c>
      <c r="C17" s="40"/>
      <c r="D17" s="40"/>
      <c r="E17" s="40"/>
      <c r="F17" s="41"/>
      <c r="G17" s="41"/>
      <c r="H17" s="41"/>
      <c r="I17" s="41"/>
      <c r="J17" s="41"/>
      <c r="K17" s="41"/>
      <c r="L17" s="41"/>
      <c r="M17" s="41"/>
      <c r="N17" s="41"/>
      <c r="O17" s="81"/>
      <c r="P17" s="81"/>
      <c r="Q17" s="81"/>
      <c r="R17" s="81"/>
      <c r="S17" s="81"/>
      <c r="T17" s="81"/>
      <c r="U17" s="81"/>
      <c r="V17" s="81"/>
      <c r="W17" s="81"/>
    </row>
    <row r="18" spans="1:23" s="42" customFormat="1" ht="69.75" customHeight="1">
      <c r="A18" s="38" t="s">
        <v>128</v>
      </c>
      <c r="B18" s="133" t="s">
        <v>399</v>
      </c>
      <c r="C18" s="40"/>
      <c r="D18" s="40"/>
      <c r="E18" s="40"/>
      <c r="F18" s="41"/>
      <c r="G18" s="41"/>
      <c r="H18" s="41"/>
      <c r="I18" s="41"/>
      <c r="J18" s="41"/>
      <c r="K18" s="41"/>
      <c r="L18" s="41"/>
      <c r="M18" s="41"/>
      <c r="N18" s="41"/>
      <c r="O18" s="81"/>
      <c r="P18" s="81"/>
      <c r="Q18" s="81"/>
      <c r="R18" s="81"/>
      <c r="S18" s="81"/>
      <c r="T18" s="81"/>
      <c r="U18" s="81"/>
      <c r="V18" s="81"/>
      <c r="W18" s="81"/>
    </row>
    <row r="19" spans="1:23" ht="30" customHeight="1">
      <c r="A19" s="52" t="s">
        <v>178</v>
      </c>
      <c r="B19" s="53" t="s">
        <v>179</v>
      </c>
      <c r="C19" s="44"/>
      <c r="D19" s="44"/>
      <c r="E19" s="44"/>
      <c r="F19" s="45"/>
      <c r="G19" s="45"/>
      <c r="H19" s="45"/>
      <c r="I19" s="45"/>
      <c r="J19" s="45"/>
      <c r="K19" s="45"/>
      <c r="L19" s="45"/>
      <c r="M19" s="45"/>
      <c r="N19" s="45"/>
      <c r="O19" s="78"/>
      <c r="P19" s="78"/>
      <c r="Q19" s="78"/>
      <c r="R19" s="78"/>
      <c r="S19" s="78"/>
      <c r="T19" s="78"/>
      <c r="U19" s="78"/>
      <c r="V19" s="78"/>
      <c r="W19" s="78"/>
    </row>
    <row r="20" spans="1:23" ht="30" customHeight="1">
      <c r="A20" s="52" t="s">
        <v>180</v>
      </c>
      <c r="B20" s="80" t="s">
        <v>181</v>
      </c>
      <c r="C20" s="44"/>
      <c r="D20" s="44"/>
      <c r="E20" s="44"/>
      <c r="F20" s="45"/>
      <c r="G20" s="45"/>
      <c r="H20" s="45"/>
      <c r="I20" s="45"/>
      <c r="J20" s="45"/>
      <c r="K20" s="45"/>
      <c r="L20" s="45"/>
      <c r="M20" s="45"/>
      <c r="N20" s="45"/>
      <c r="O20" s="78"/>
      <c r="P20" s="78"/>
      <c r="Q20" s="78"/>
      <c r="R20" s="78"/>
      <c r="S20" s="78"/>
      <c r="T20" s="78"/>
      <c r="U20" s="78"/>
      <c r="V20" s="78"/>
      <c r="W20" s="78"/>
    </row>
    <row r="21" spans="1:23" ht="57" customHeight="1">
      <c r="A21" s="38" t="s">
        <v>130</v>
      </c>
      <c r="B21" s="133" t="s">
        <v>395</v>
      </c>
      <c r="C21" s="44"/>
      <c r="D21" s="44"/>
      <c r="E21" s="44"/>
      <c r="F21" s="45"/>
      <c r="G21" s="45"/>
      <c r="H21" s="45"/>
      <c r="I21" s="45"/>
      <c r="J21" s="45"/>
      <c r="K21" s="45"/>
      <c r="L21" s="45"/>
      <c r="M21" s="45"/>
      <c r="N21" s="45"/>
      <c r="O21" s="78"/>
      <c r="P21" s="78"/>
      <c r="Q21" s="78"/>
      <c r="R21" s="78"/>
      <c r="S21" s="78"/>
      <c r="T21" s="78"/>
      <c r="U21" s="78"/>
      <c r="V21" s="78"/>
      <c r="W21" s="78"/>
    </row>
    <row r="22" spans="1:23" ht="30" customHeight="1">
      <c r="A22" s="52" t="s">
        <v>178</v>
      </c>
      <c r="B22" s="53" t="s">
        <v>179</v>
      </c>
      <c r="C22" s="44"/>
      <c r="D22" s="44"/>
      <c r="E22" s="44"/>
      <c r="F22" s="45"/>
      <c r="G22" s="45"/>
      <c r="H22" s="45"/>
      <c r="I22" s="45"/>
      <c r="J22" s="45"/>
      <c r="K22" s="45"/>
      <c r="L22" s="45"/>
      <c r="M22" s="45"/>
      <c r="N22" s="45"/>
      <c r="O22" s="78"/>
      <c r="P22" s="78"/>
      <c r="Q22" s="78"/>
      <c r="R22" s="78"/>
      <c r="S22" s="78"/>
      <c r="T22" s="78"/>
      <c r="U22" s="78"/>
      <c r="V22" s="78"/>
      <c r="W22" s="78"/>
    </row>
    <row r="23" spans="1:23" ht="30" customHeight="1">
      <c r="A23" s="52" t="s">
        <v>180</v>
      </c>
      <c r="B23" s="80" t="s">
        <v>181</v>
      </c>
      <c r="C23" s="44"/>
      <c r="D23" s="44"/>
      <c r="E23" s="44"/>
      <c r="F23" s="45"/>
      <c r="G23" s="45"/>
      <c r="H23" s="45"/>
      <c r="I23" s="45"/>
      <c r="J23" s="45"/>
      <c r="K23" s="45"/>
      <c r="L23" s="45"/>
      <c r="M23" s="45"/>
      <c r="N23" s="45"/>
      <c r="O23" s="78"/>
      <c r="P23" s="78"/>
      <c r="Q23" s="78"/>
      <c r="R23" s="78"/>
      <c r="S23" s="78"/>
      <c r="T23" s="78"/>
      <c r="U23" s="78"/>
      <c r="V23" s="78"/>
      <c r="W23" s="78"/>
    </row>
    <row r="24" spans="1:23" s="36" customFormat="1" ht="36.75" customHeight="1">
      <c r="A24" s="38" t="s">
        <v>193</v>
      </c>
      <c r="B24" s="39" t="s">
        <v>278</v>
      </c>
      <c r="C24" s="35"/>
      <c r="D24" s="35"/>
      <c r="E24" s="35"/>
      <c r="F24" s="35"/>
      <c r="G24" s="35"/>
      <c r="H24" s="35"/>
      <c r="I24" s="35"/>
      <c r="J24" s="35"/>
      <c r="K24" s="35"/>
      <c r="L24" s="35"/>
      <c r="M24" s="35"/>
      <c r="N24" s="35"/>
      <c r="O24" s="35"/>
      <c r="P24" s="35"/>
      <c r="Q24" s="35"/>
      <c r="R24" s="35"/>
      <c r="S24" s="35"/>
      <c r="T24" s="35"/>
      <c r="U24" s="35"/>
      <c r="V24" s="35"/>
      <c r="W24" s="35"/>
    </row>
    <row r="25" spans="1:23" s="36" customFormat="1" ht="41.25" customHeight="1">
      <c r="A25" s="52"/>
      <c r="B25" s="53" t="s">
        <v>194</v>
      </c>
      <c r="C25" s="35"/>
      <c r="D25" s="35"/>
      <c r="E25" s="35"/>
      <c r="F25" s="35"/>
      <c r="G25" s="35"/>
      <c r="H25" s="35"/>
      <c r="I25" s="35"/>
      <c r="J25" s="35"/>
      <c r="K25" s="35"/>
      <c r="L25" s="35"/>
      <c r="M25" s="35"/>
      <c r="N25" s="35"/>
      <c r="O25" s="35"/>
      <c r="P25" s="35"/>
      <c r="Q25" s="35"/>
      <c r="R25" s="35"/>
      <c r="S25" s="35"/>
      <c r="T25" s="35"/>
      <c r="U25" s="35"/>
      <c r="V25" s="35"/>
      <c r="W25" s="35"/>
    </row>
    <row r="26" spans="1:23" s="36" customFormat="1" ht="13.5" customHeight="1">
      <c r="A26" s="35"/>
      <c r="B26" s="127"/>
      <c r="C26" s="35"/>
      <c r="D26" s="35"/>
      <c r="E26" s="35"/>
      <c r="F26" s="35"/>
      <c r="G26" s="35"/>
      <c r="H26" s="35"/>
      <c r="I26" s="35"/>
      <c r="J26" s="35"/>
      <c r="K26" s="35"/>
      <c r="L26" s="35"/>
      <c r="M26" s="35"/>
      <c r="N26" s="35"/>
      <c r="O26" s="35"/>
      <c r="P26" s="35"/>
      <c r="Q26" s="35"/>
      <c r="R26" s="35"/>
      <c r="S26" s="35"/>
      <c r="T26" s="35"/>
      <c r="U26" s="35"/>
      <c r="V26" s="35"/>
      <c r="W26" s="35"/>
    </row>
    <row r="27" spans="1:23" s="85" customFormat="1" ht="26.25" customHeight="1">
      <c r="A27" s="84"/>
      <c r="B27" s="486" t="s">
        <v>215</v>
      </c>
      <c r="C27" s="486"/>
      <c r="D27" s="486"/>
      <c r="E27" s="486"/>
      <c r="F27" s="486"/>
      <c r="G27" s="486"/>
      <c r="H27" s="486"/>
      <c r="I27" s="486"/>
      <c r="J27" s="486"/>
      <c r="K27" s="486"/>
      <c r="L27" s="486"/>
      <c r="M27" s="486"/>
      <c r="N27" s="486"/>
      <c r="O27" s="486"/>
      <c r="P27" s="486"/>
      <c r="Q27" s="486"/>
      <c r="R27" s="486"/>
      <c r="S27" s="486"/>
      <c r="T27" s="486"/>
      <c r="U27" s="486"/>
      <c r="V27" s="486"/>
      <c r="W27" s="486"/>
    </row>
    <row r="28" spans="1:23" s="85" customFormat="1" ht="70.5" customHeight="1">
      <c r="A28" s="84"/>
      <c r="B28" s="485" t="s">
        <v>294</v>
      </c>
      <c r="C28" s="485"/>
      <c r="D28" s="485"/>
      <c r="E28" s="485"/>
      <c r="F28" s="485"/>
      <c r="G28" s="485"/>
      <c r="H28" s="485"/>
      <c r="I28" s="485"/>
      <c r="J28" s="485"/>
      <c r="K28" s="485"/>
      <c r="L28" s="485"/>
      <c r="M28" s="485"/>
      <c r="N28" s="485"/>
      <c r="O28" s="485"/>
      <c r="P28" s="485"/>
      <c r="Q28" s="485"/>
      <c r="R28" s="485"/>
      <c r="S28" s="485"/>
      <c r="T28" s="485"/>
      <c r="U28" s="485"/>
      <c r="V28" s="485"/>
      <c r="W28" s="485"/>
    </row>
    <row r="29" spans="1:23" s="85" customFormat="1" ht="31.5" customHeight="1">
      <c r="A29" s="128"/>
      <c r="B29" s="488" t="s">
        <v>295</v>
      </c>
      <c r="C29" s="488"/>
      <c r="D29" s="488"/>
      <c r="E29" s="488"/>
      <c r="F29" s="488"/>
      <c r="G29" s="488"/>
      <c r="H29" s="488"/>
      <c r="I29" s="488"/>
      <c r="J29" s="488"/>
      <c r="K29" s="488"/>
      <c r="L29" s="488"/>
      <c r="M29" s="488"/>
      <c r="N29" s="488"/>
      <c r="O29" s="488"/>
      <c r="P29" s="488"/>
      <c r="Q29" s="488"/>
      <c r="R29" s="488"/>
      <c r="S29" s="488"/>
      <c r="T29" s="488"/>
      <c r="U29" s="488"/>
      <c r="V29" s="488"/>
      <c r="W29" s="488"/>
    </row>
    <row r="30" spans="1:23" s="85" customFormat="1" ht="69" customHeight="1">
      <c r="A30" s="128"/>
      <c r="B30" s="487" t="s">
        <v>301</v>
      </c>
      <c r="C30" s="487"/>
      <c r="D30" s="487"/>
      <c r="E30" s="487"/>
      <c r="F30" s="487"/>
      <c r="G30" s="487"/>
      <c r="H30" s="487"/>
      <c r="I30" s="487"/>
      <c r="J30" s="487"/>
      <c r="K30" s="487"/>
      <c r="L30" s="487"/>
      <c r="M30" s="487"/>
      <c r="N30" s="487"/>
      <c r="O30" s="487"/>
      <c r="P30" s="487"/>
      <c r="Q30" s="487"/>
      <c r="R30" s="487"/>
      <c r="S30" s="487"/>
      <c r="T30" s="487"/>
      <c r="U30" s="487"/>
      <c r="V30" s="487"/>
      <c r="W30" s="487"/>
    </row>
    <row r="31" spans="1:23" ht="20.25">
      <c r="A31" s="46"/>
      <c r="B31" s="132" t="s">
        <v>302</v>
      </c>
      <c r="C31" s="46"/>
      <c r="D31" s="46"/>
      <c r="E31" s="46"/>
      <c r="F31" s="46"/>
      <c r="G31" s="46"/>
      <c r="H31" s="46"/>
      <c r="I31" s="46"/>
      <c r="J31" s="46"/>
      <c r="K31" s="46"/>
      <c r="L31" s="46"/>
      <c r="M31" s="46"/>
      <c r="N31" s="46"/>
      <c r="O31" s="46"/>
      <c r="P31" s="46"/>
      <c r="Q31" s="46"/>
      <c r="R31" s="46"/>
      <c r="S31" s="46"/>
      <c r="T31" s="46"/>
      <c r="U31" s="46"/>
      <c r="V31" s="46"/>
      <c r="W31" s="46"/>
    </row>
    <row r="32" spans="1:23" ht="18.75">
      <c r="A32" s="46"/>
      <c r="B32" s="46"/>
      <c r="C32" s="46"/>
      <c r="D32" s="46"/>
      <c r="E32" s="46"/>
      <c r="F32" s="46"/>
      <c r="G32" s="46"/>
      <c r="H32" s="46"/>
      <c r="I32" s="46"/>
      <c r="J32" s="46"/>
      <c r="K32" s="46"/>
      <c r="L32" s="46"/>
      <c r="M32" s="46"/>
      <c r="N32" s="46"/>
      <c r="O32" s="46"/>
      <c r="P32" s="46"/>
      <c r="Q32" s="46"/>
      <c r="R32" s="46"/>
      <c r="S32" s="46"/>
      <c r="T32" s="46"/>
      <c r="U32" s="46"/>
      <c r="V32" s="46"/>
      <c r="W32" s="46"/>
    </row>
    <row r="33" spans="1:23" ht="18.75">
      <c r="A33" s="46"/>
      <c r="B33" s="46"/>
      <c r="C33" s="46"/>
      <c r="D33" s="46"/>
      <c r="E33" s="46"/>
      <c r="F33" s="46"/>
      <c r="G33" s="46"/>
      <c r="H33" s="46"/>
      <c r="I33" s="46"/>
      <c r="J33" s="46"/>
      <c r="K33" s="46"/>
      <c r="L33" s="46"/>
      <c r="M33" s="46"/>
      <c r="N33" s="46"/>
      <c r="O33" s="46"/>
      <c r="P33" s="46"/>
      <c r="Q33" s="46"/>
      <c r="R33" s="46"/>
      <c r="S33" s="46"/>
      <c r="T33" s="46"/>
      <c r="U33" s="46"/>
      <c r="V33" s="46"/>
      <c r="W33" s="46"/>
    </row>
    <row r="34" spans="1:23" ht="18.75">
      <c r="A34" s="46"/>
      <c r="B34" s="46"/>
      <c r="C34" s="46"/>
      <c r="D34" s="46"/>
      <c r="E34" s="46"/>
      <c r="F34" s="46"/>
      <c r="G34" s="46"/>
      <c r="H34" s="46"/>
      <c r="I34" s="46"/>
      <c r="J34" s="46"/>
      <c r="K34" s="46"/>
      <c r="L34" s="46"/>
      <c r="M34" s="46"/>
      <c r="N34" s="46"/>
      <c r="O34" s="46"/>
      <c r="P34" s="46"/>
      <c r="Q34" s="46"/>
      <c r="R34" s="46"/>
      <c r="S34" s="46"/>
      <c r="T34" s="46"/>
      <c r="U34" s="46"/>
      <c r="V34" s="46"/>
      <c r="W34" s="46"/>
    </row>
    <row r="35" spans="1:23" ht="18.75">
      <c r="A35" s="46"/>
      <c r="B35" s="46"/>
      <c r="C35" s="46"/>
      <c r="D35" s="46"/>
      <c r="E35" s="46"/>
      <c r="F35" s="46"/>
      <c r="G35" s="46"/>
      <c r="H35" s="46"/>
      <c r="I35" s="46"/>
      <c r="J35" s="46"/>
      <c r="K35" s="46"/>
      <c r="L35" s="46"/>
      <c r="M35" s="46"/>
      <c r="N35" s="46"/>
      <c r="O35" s="46"/>
      <c r="P35" s="46"/>
      <c r="Q35" s="46"/>
      <c r="R35" s="46"/>
      <c r="S35" s="46"/>
      <c r="T35" s="46"/>
      <c r="U35" s="46"/>
      <c r="V35" s="46"/>
      <c r="W35" s="46"/>
    </row>
    <row r="36" spans="1:23" ht="18.75">
      <c r="A36" s="46"/>
      <c r="B36" s="46"/>
      <c r="C36" s="46"/>
      <c r="D36" s="46"/>
      <c r="E36" s="46"/>
      <c r="F36" s="46"/>
      <c r="G36" s="46"/>
      <c r="H36" s="46"/>
      <c r="I36" s="46"/>
      <c r="J36" s="46"/>
      <c r="K36" s="46"/>
      <c r="L36" s="46"/>
      <c r="M36" s="46"/>
      <c r="N36" s="46"/>
      <c r="O36" s="46"/>
      <c r="P36" s="46"/>
      <c r="Q36" s="46"/>
      <c r="R36" s="46"/>
      <c r="S36" s="46"/>
      <c r="T36" s="46"/>
      <c r="U36" s="46"/>
      <c r="V36" s="46"/>
      <c r="W36" s="46"/>
    </row>
    <row r="37" spans="1:23" ht="18.75">
      <c r="A37" s="46"/>
      <c r="B37" s="46"/>
      <c r="C37" s="46"/>
      <c r="D37" s="46"/>
      <c r="E37" s="46"/>
      <c r="F37" s="46"/>
      <c r="G37" s="46"/>
      <c r="H37" s="46"/>
      <c r="I37" s="46"/>
      <c r="J37" s="46"/>
      <c r="K37" s="46"/>
      <c r="L37" s="46"/>
      <c r="M37" s="46"/>
      <c r="N37" s="46"/>
      <c r="O37" s="46"/>
      <c r="P37" s="46"/>
      <c r="Q37" s="46"/>
      <c r="R37" s="46"/>
      <c r="S37" s="46"/>
      <c r="T37" s="46"/>
      <c r="U37" s="46"/>
      <c r="V37" s="46"/>
      <c r="W37" s="46"/>
    </row>
    <row r="38" spans="1:23" ht="18.75">
      <c r="A38" s="46"/>
      <c r="B38" s="46"/>
      <c r="C38" s="46"/>
      <c r="D38" s="46"/>
      <c r="E38" s="46"/>
      <c r="F38" s="46"/>
      <c r="G38" s="46"/>
      <c r="H38" s="46"/>
      <c r="I38" s="46"/>
      <c r="J38" s="46"/>
      <c r="K38" s="46"/>
      <c r="L38" s="46"/>
      <c r="M38" s="46"/>
      <c r="N38" s="46"/>
      <c r="O38" s="46"/>
      <c r="P38" s="46"/>
      <c r="Q38" s="46"/>
      <c r="R38" s="46"/>
      <c r="S38" s="46"/>
      <c r="T38" s="46"/>
      <c r="U38" s="46"/>
      <c r="V38" s="46"/>
      <c r="W38" s="46"/>
    </row>
    <row r="39" spans="1:23" ht="18.75">
      <c r="A39" s="46"/>
      <c r="B39" s="46"/>
      <c r="C39" s="46"/>
      <c r="D39" s="46"/>
      <c r="E39" s="46"/>
      <c r="F39" s="46"/>
      <c r="G39" s="46"/>
      <c r="H39" s="46"/>
      <c r="I39" s="46"/>
      <c r="J39" s="46"/>
      <c r="K39" s="46"/>
      <c r="L39" s="46"/>
      <c r="M39" s="46"/>
      <c r="N39" s="46"/>
      <c r="O39" s="46"/>
      <c r="P39" s="46"/>
      <c r="Q39" s="46"/>
      <c r="R39" s="46"/>
      <c r="S39" s="46"/>
      <c r="T39" s="46"/>
      <c r="U39" s="46"/>
      <c r="V39" s="46"/>
      <c r="W39" s="46"/>
    </row>
    <row r="40" spans="1:23" ht="18.75">
      <c r="A40" s="46"/>
      <c r="B40" s="46"/>
      <c r="C40" s="46"/>
      <c r="D40" s="46"/>
      <c r="E40" s="46"/>
      <c r="F40" s="46"/>
      <c r="G40" s="46"/>
      <c r="H40" s="46"/>
      <c r="I40" s="46"/>
      <c r="J40" s="46"/>
      <c r="K40" s="46"/>
      <c r="L40" s="46"/>
      <c r="M40" s="46"/>
      <c r="N40" s="46"/>
      <c r="O40" s="46"/>
      <c r="P40" s="46"/>
      <c r="Q40" s="46"/>
      <c r="R40" s="46"/>
      <c r="S40" s="46"/>
      <c r="T40" s="46"/>
      <c r="U40" s="46"/>
      <c r="V40" s="46"/>
      <c r="W40" s="46"/>
    </row>
    <row r="41" spans="1:23" ht="18.75">
      <c r="A41" s="46"/>
      <c r="B41" s="46"/>
      <c r="C41" s="46"/>
      <c r="D41" s="46"/>
      <c r="E41" s="46"/>
      <c r="F41" s="46"/>
      <c r="G41" s="46"/>
      <c r="H41" s="46"/>
      <c r="I41" s="46"/>
      <c r="J41" s="46"/>
      <c r="K41" s="46"/>
      <c r="L41" s="46"/>
      <c r="M41" s="46"/>
      <c r="N41" s="46"/>
      <c r="O41" s="46"/>
      <c r="P41" s="46"/>
      <c r="Q41" s="46"/>
      <c r="R41" s="46"/>
      <c r="S41" s="46"/>
      <c r="T41" s="46"/>
      <c r="U41" s="46"/>
      <c r="V41" s="46"/>
      <c r="W41" s="46"/>
    </row>
    <row r="42" spans="1:23" ht="18.75">
      <c r="A42" s="46"/>
      <c r="B42" s="46"/>
      <c r="C42" s="46"/>
      <c r="D42" s="46"/>
      <c r="E42" s="46"/>
      <c r="F42" s="46"/>
      <c r="G42" s="46"/>
      <c r="H42" s="46"/>
      <c r="I42" s="46"/>
      <c r="J42" s="46"/>
      <c r="K42" s="46"/>
      <c r="L42" s="46"/>
      <c r="M42" s="46"/>
      <c r="N42" s="46"/>
      <c r="O42" s="46"/>
      <c r="P42" s="46"/>
      <c r="Q42" s="46"/>
      <c r="R42" s="46"/>
      <c r="S42" s="46"/>
      <c r="T42" s="46"/>
      <c r="U42" s="46"/>
      <c r="V42" s="46"/>
      <c r="W42" s="46"/>
    </row>
    <row r="43" spans="1:23" ht="18.75">
      <c r="A43" s="46"/>
      <c r="B43" s="46"/>
      <c r="C43" s="46"/>
      <c r="D43" s="46"/>
      <c r="E43" s="46"/>
      <c r="F43" s="46"/>
      <c r="G43" s="46"/>
      <c r="H43" s="46"/>
      <c r="I43" s="46"/>
      <c r="J43" s="46"/>
      <c r="K43" s="46"/>
      <c r="L43" s="46"/>
      <c r="M43" s="46"/>
      <c r="N43" s="46"/>
      <c r="O43" s="46"/>
      <c r="P43" s="46"/>
      <c r="Q43" s="46"/>
      <c r="R43" s="46"/>
      <c r="S43" s="46"/>
      <c r="T43" s="46"/>
      <c r="U43" s="46"/>
      <c r="V43" s="46"/>
      <c r="W43" s="46"/>
    </row>
    <row r="44" spans="1:23" ht="18.75">
      <c r="A44" s="46"/>
      <c r="B44" s="46"/>
      <c r="C44" s="46"/>
      <c r="D44" s="46"/>
      <c r="E44" s="46"/>
      <c r="F44" s="46"/>
      <c r="G44" s="46"/>
      <c r="H44" s="46"/>
      <c r="I44" s="46"/>
      <c r="J44" s="46"/>
      <c r="K44" s="46"/>
      <c r="L44" s="46"/>
      <c r="M44" s="46"/>
      <c r="N44" s="46"/>
      <c r="O44" s="46"/>
      <c r="P44" s="46"/>
      <c r="Q44" s="46"/>
      <c r="R44" s="46"/>
      <c r="S44" s="46"/>
      <c r="T44" s="46"/>
      <c r="U44" s="46"/>
      <c r="V44" s="46"/>
      <c r="W44" s="46"/>
    </row>
    <row r="45" spans="1:23" ht="18.75">
      <c r="A45" s="46"/>
      <c r="B45" s="46"/>
      <c r="C45" s="46"/>
      <c r="D45" s="46"/>
      <c r="E45" s="46"/>
      <c r="F45" s="46"/>
      <c r="G45" s="46"/>
      <c r="H45" s="46"/>
      <c r="I45" s="46"/>
      <c r="J45" s="46"/>
      <c r="K45" s="46"/>
      <c r="L45" s="46"/>
      <c r="M45" s="46"/>
      <c r="N45" s="46"/>
      <c r="O45" s="46"/>
      <c r="P45" s="46"/>
      <c r="Q45" s="46"/>
      <c r="R45" s="46"/>
      <c r="S45" s="46"/>
      <c r="T45" s="46"/>
      <c r="U45" s="46"/>
      <c r="V45" s="46"/>
      <c r="W45" s="46"/>
    </row>
    <row r="46" spans="1:23" ht="18.75">
      <c r="A46" s="46"/>
      <c r="B46" s="46"/>
      <c r="C46" s="46"/>
      <c r="D46" s="46"/>
      <c r="E46" s="46"/>
      <c r="F46" s="46"/>
      <c r="G46" s="46"/>
      <c r="H46" s="46"/>
      <c r="I46" s="46"/>
      <c r="J46" s="46"/>
      <c r="K46" s="46"/>
      <c r="L46" s="46"/>
      <c r="M46" s="46"/>
      <c r="N46" s="46"/>
      <c r="O46" s="46"/>
      <c r="P46" s="46"/>
      <c r="Q46" s="46"/>
      <c r="R46" s="46"/>
      <c r="S46" s="46"/>
      <c r="T46" s="46"/>
      <c r="U46" s="46"/>
      <c r="V46" s="46"/>
      <c r="W46" s="46"/>
    </row>
    <row r="47" spans="1:23" ht="18.75">
      <c r="A47" s="46"/>
      <c r="B47" s="46"/>
      <c r="C47" s="46"/>
      <c r="D47" s="46"/>
      <c r="E47" s="46"/>
      <c r="F47" s="46"/>
      <c r="G47" s="46"/>
      <c r="H47" s="46"/>
      <c r="I47" s="46"/>
      <c r="J47" s="46"/>
      <c r="K47" s="46"/>
      <c r="L47" s="46"/>
      <c r="M47" s="46"/>
      <c r="N47" s="46"/>
      <c r="O47" s="46"/>
      <c r="P47" s="46"/>
      <c r="Q47" s="46"/>
      <c r="R47" s="46"/>
      <c r="S47" s="46"/>
      <c r="T47" s="46"/>
      <c r="U47" s="46"/>
      <c r="V47" s="46"/>
      <c r="W47" s="46"/>
    </row>
    <row r="48" spans="1:23" ht="18.75">
      <c r="A48" s="46"/>
      <c r="B48" s="46"/>
      <c r="C48" s="46"/>
      <c r="D48" s="46"/>
      <c r="E48" s="46"/>
      <c r="F48" s="46"/>
      <c r="G48" s="46"/>
      <c r="H48" s="46"/>
      <c r="I48" s="46"/>
      <c r="J48" s="46"/>
      <c r="K48" s="46"/>
      <c r="L48" s="46"/>
      <c r="M48" s="46"/>
      <c r="N48" s="46"/>
      <c r="O48" s="46"/>
      <c r="P48" s="46"/>
      <c r="Q48" s="46"/>
      <c r="R48" s="46"/>
      <c r="S48" s="46"/>
      <c r="T48" s="46"/>
      <c r="U48" s="46"/>
      <c r="V48" s="46"/>
      <c r="W48" s="46"/>
    </row>
    <row r="49" spans="1:23" ht="18.75">
      <c r="A49" s="46"/>
      <c r="B49" s="46"/>
      <c r="C49" s="46"/>
      <c r="D49" s="46"/>
      <c r="E49" s="46"/>
      <c r="F49" s="46"/>
      <c r="G49" s="46"/>
      <c r="H49" s="46"/>
      <c r="I49" s="46"/>
      <c r="J49" s="46"/>
      <c r="K49" s="46"/>
      <c r="L49" s="46"/>
      <c r="M49" s="46"/>
      <c r="N49" s="46"/>
      <c r="O49" s="46"/>
      <c r="P49" s="46"/>
      <c r="Q49" s="46"/>
      <c r="R49" s="46"/>
      <c r="S49" s="46"/>
      <c r="T49" s="46"/>
      <c r="U49" s="46"/>
      <c r="V49" s="46"/>
      <c r="W49" s="46"/>
    </row>
    <row r="50" spans="1:23" ht="18.75">
      <c r="A50" s="46"/>
      <c r="B50" s="46"/>
      <c r="C50" s="46"/>
      <c r="D50" s="46"/>
      <c r="E50" s="46"/>
      <c r="F50" s="46"/>
      <c r="G50" s="46"/>
      <c r="H50" s="46"/>
      <c r="I50" s="46"/>
      <c r="J50" s="46"/>
      <c r="K50" s="46"/>
      <c r="L50" s="46"/>
      <c r="M50" s="46"/>
      <c r="N50" s="46"/>
      <c r="O50" s="46"/>
      <c r="P50" s="46"/>
      <c r="Q50" s="46"/>
      <c r="R50" s="46"/>
      <c r="S50" s="46"/>
      <c r="T50" s="46"/>
      <c r="U50" s="46"/>
      <c r="V50" s="46"/>
      <c r="W50" s="46"/>
    </row>
    <row r="51" spans="1:23" ht="18.75">
      <c r="A51" s="46"/>
      <c r="B51" s="46"/>
      <c r="C51" s="46"/>
      <c r="D51" s="46"/>
      <c r="E51" s="46"/>
      <c r="F51" s="46"/>
      <c r="G51" s="46"/>
      <c r="H51" s="46"/>
      <c r="I51" s="46"/>
      <c r="J51" s="46"/>
      <c r="K51" s="46"/>
      <c r="L51" s="46"/>
      <c r="M51" s="46"/>
      <c r="N51" s="46"/>
      <c r="O51" s="46"/>
      <c r="P51" s="46"/>
      <c r="Q51" s="46"/>
      <c r="R51" s="46"/>
      <c r="S51" s="46"/>
      <c r="T51" s="46"/>
      <c r="U51" s="46"/>
      <c r="V51" s="46"/>
      <c r="W51" s="46"/>
    </row>
    <row r="52" spans="1:23" ht="18.75">
      <c r="A52" s="46"/>
      <c r="B52" s="46"/>
      <c r="C52" s="46"/>
      <c r="D52" s="46"/>
      <c r="E52" s="46"/>
      <c r="F52" s="46"/>
      <c r="G52" s="46"/>
      <c r="H52" s="46"/>
      <c r="I52" s="46"/>
      <c r="J52" s="46"/>
      <c r="K52" s="46"/>
      <c r="L52" s="46"/>
      <c r="M52" s="46"/>
      <c r="N52" s="46"/>
      <c r="O52" s="46"/>
      <c r="P52" s="46"/>
      <c r="Q52" s="46"/>
      <c r="R52" s="46"/>
      <c r="S52" s="46"/>
      <c r="T52" s="46"/>
      <c r="U52" s="46"/>
      <c r="V52" s="46"/>
      <c r="W52" s="46"/>
    </row>
    <row r="53" spans="1:23" ht="18.75">
      <c r="A53" s="46"/>
      <c r="B53" s="46"/>
      <c r="C53" s="46"/>
      <c r="D53" s="46"/>
      <c r="E53" s="46"/>
      <c r="F53" s="46"/>
      <c r="G53" s="46"/>
      <c r="H53" s="46"/>
      <c r="I53" s="46"/>
      <c r="J53" s="46"/>
      <c r="K53" s="46"/>
      <c r="L53" s="46"/>
      <c r="M53" s="46"/>
      <c r="N53" s="46"/>
      <c r="O53" s="46"/>
      <c r="P53" s="46"/>
      <c r="Q53" s="46"/>
      <c r="R53" s="46"/>
      <c r="S53" s="46"/>
      <c r="T53" s="46"/>
      <c r="U53" s="46"/>
      <c r="V53" s="46"/>
      <c r="W53" s="46"/>
    </row>
    <row r="54" spans="1:23" ht="18.75">
      <c r="A54" s="46"/>
      <c r="B54" s="46"/>
      <c r="C54" s="46"/>
      <c r="D54" s="46"/>
      <c r="E54" s="46"/>
      <c r="F54" s="46"/>
      <c r="G54" s="46"/>
      <c r="H54" s="46"/>
      <c r="I54" s="46"/>
      <c r="J54" s="46"/>
      <c r="K54" s="46"/>
      <c r="L54" s="46"/>
      <c r="M54" s="46"/>
      <c r="N54" s="46"/>
      <c r="O54" s="46"/>
      <c r="P54" s="46"/>
      <c r="Q54" s="46"/>
      <c r="R54" s="46"/>
      <c r="S54" s="46"/>
      <c r="T54" s="46"/>
      <c r="U54" s="46"/>
      <c r="V54" s="46"/>
      <c r="W54" s="46"/>
    </row>
    <row r="55" spans="1:23" ht="18.75">
      <c r="A55" s="46"/>
      <c r="B55" s="46"/>
      <c r="C55" s="46"/>
      <c r="D55" s="46"/>
      <c r="E55" s="46"/>
      <c r="F55" s="46"/>
      <c r="G55" s="46"/>
      <c r="H55" s="46"/>
      <c r="I55" s="46"/>
      <c r="J55" s="46"/>
      <c r="K55" s="46"/>
      <c r="L55" s="46"/>
      <c r="M55" s="46"/>
      <c r="N55" s="46"/>
      <c r="O55" s="46"/>
      <c r="P55" s="46"/>
      <c r="Q55" s="46"/>
      <c r="R55" s="46"/>
      <c r="S55" s="46"/>
      <c r="T55" s="46"/>
      <c r="U55" s="46"/>
      <c r="V55" s="46"/>
      <c r="W55" s="46"/>
    </row>
    <row r="56" spans="1:23" ht="18.75">
      <c r="A56" s="46"/>
      <c r="B56" s="46"/>
      <c r="C56" s="46"/>
      <c r="D56" s="46"/>
      <c r="E56" s="46"/>
      <c r="F56" s="46"/>
      <c r="G56" s="46"/>
      <c r="H56" s="46"/>
      <c r="I56" s="46"/>
      <c r="J56" s="46"/>
      <c r="K56" s="46"/>
      <c r="L56" s="46"/>
      <c r="M56" s="46"/>
      <c r="N56" s="46"/>
      <c r="O56" s="46"/>
      <c r="P56" s="46"/>
      <c r="Q56" s="46"/>
      <c r="R56" s="46"/>
      <c r="S56" s="46"/>
      <c r="T56" s="46"/>
      <c r="U56" s="46"/>
      <c r="V56" s="46"/>
      <c r="W56" s="46"/>
    </row>
    <row r="57" spans="1:23" ht="18.75">
      <c r="A57" s="46"/>
      <c r="B57" s="46"/>
      <c r="C57" s="46"/>
      <c r="D57" s="46"/>
      <c r="E57" s="46"/>
      <c r="F57" s="46"/>
      <c r="G57" s="46"/>
      <c r="H57" s="46"/>
      <c r="I57" s="46"/>
      <c r="J57" s="46"/>
      <c r="K57" s="46"/>
      <c r="L57" s="46"/>
      <c r="M57" s="46"/>
      <c r="N57" s="46"/>
      <c r="O57" s="46"/>
      <c r="P57" s="46"/>
      <c r="Q57" s="46"/>
      <c r="R57" s="46"/>
      <c r="S57" s="46"/>
      <c r="T57" s="46"/>
      <c r="U57" s="46"/>
      <c r="V57" s="46"/>
      <c r="W57" s="46"/>
    </row>
    <row r="58" spans="1:23" ht="18.75">
      <c r="A58" s="46"/>
      <c r="B58" s="46"/>
      <c r="C58" s="46"/>
      <c r="D58" s="46"/>
      <c r="E58" s="46"/>
      <c r="F58" s="46"/>
      <c r="G58" s="46"/>
      <c r="H58" s="46"/>
      <c r="I58" s="46"/>
      <c r="J58" s="46"/>
      <c r="K58" s="46"/>
      <c r="L58" s="46"/>
      <c r="M58" s="46"/>
      <c r="N58" s="46"/>
      <c r="O58" s="46"/>
      <c r="P58" s="46"/>
      <c r="Q58" s="46"/>
      <c r="R58" s="46"/>
      <c r="S58" s="46"/>
      <c r="T58" s="46"/>
      <c r="U58" s="46"/>
      <c r="V58" s="46"/>
      <c r="W58" s="46"/>
    </row>
    <row r="59" spans="1:23" ht="18.75">
      <c r="A59" s="46"/>
      <c r="B59" s="46"/>
      <c r="C59" s="46"/>
      <c r="D59" s="46"/>
      <c r="E59" s="46"/>
      <c r="F59" s="46"/>
      <c r="G59" s="46"/>
      <c r="H59" s="46"/>
      <c r="I59" s="46"/>
      <c r="J59" s="46"/>
      <c r="K59" s="46"/>
      <c r="L59" s="46"/>
      <c r="M59" s="46"/>
      <c r="N59" s="46"/>
      <c r="O59" s="46"/>
      <c r="P59" s="46"/>
      <c r="Q59" s="46"/>
      <c r="R59" s="46"/>
      <c r="S59" s="46"/>
      <c r="T59" s="46"/>
      <c r="U59" s="46"/>
      <c r="V59" s="46"/>
      <c r="W59" s="46"/>
    </row>
    <row r="60" spans="1:23" ht="18.75">
      <c r="A60" s="46"/>
      <c r="B60" s="46"/>
      <c r="C60" s="46"/>
      <c r="D60" s="46"/>
      <c r="E60" s="46"/>
      <c r="F60" s="46"/>
      <c r="G60" s="46"/>
      <c r="H60" s="46"/>
      <c r="I60" s="46"/>
      <c r="J60" s="46"/>
      <c r="K60" s="46"/>
      <c r="L60" s="46"/>
      <c r="M60" s="46"/>
      <c r="N60" s="46"/>
      <c r="O60" s="46"/>
      <c r="P60" s="46"/>
      <c r="Q60" s="46"/>
      <c r="R60" s="46"/>
      <c r="S60" s="46"/>
      <c r="T60" s="46"/>
      <c r="U60" s="46"/>
      <c r="V60" s="46"/>
      <c r="W60" s="46"/>
    </row>
    <row r="61" spans="1:23" ht="18.75">
      <c r="A61" s="46"/>
      <c r="B61" s="46"/>
      <c r="C61" s="46"/>
      <c r="D61" s="46"/>
      <c r="E61" s="46"/>
      <c r="F61" s="46"/>
      <c r="G61" s="46"/>
      <c r="H61" s="46"/>
      <c r="I61" s="46"/>
      <c r="J61" s="46"/>
      <c r="K61" s="46"/>
      <c r="L61" s="46"/>
      <c r="M61" s="46"/>
      <c r="N61" s="46"/>
      <c r="O61" s="46"/>
      <c r="P61" s="46"/>
      <c r="Q61" s="46"/>
      <c r="R61" s="46"/>
      <c r="S61" s="46"/>
      <c r="T61" s="46"/>
      <c r="U61" s="46"/>
      <c r="V61" s="46"/>
      <c r="W61" s="46"/>
    </row>
    <row r="62" spans="1:23" ht="18.75">
      <c r="A62" s="46"/>
      <c r="B62" s="46"/>
      <c r="C62" s="46"/>
      <c r="D62" s="46"/>
      <c r="E62" s="46"/>
      <c r="F62" s="46"/>
      <c r="G62" s="46"/>
      <c r="H62" s="46"/>
      <c r="I62" s="46"/>
      <c r="J62" s="46"/>
      <c r="K62" s="46"/>
      <c r="L62" s="46"/>
      <c r="M62" s="46"/>
      <c r="N62" s="46"/>
      <c r="O62" s="46"/>
      <c r="P62" s="46"/>
      <c r="Q62" s="46"/>
      <c r="R62" s="46"/>
      <c r="S62" s="46"/>
      <c r="T62" s="46"/>
      <c r="U62" s="46"/>
      <c r="V62" s="46"/>
      <c r="W62" s="46"/>
    </row>
    <row r="63" spans="1:23" ht="18.75">
      <c r="A63" s="46"/>
      <c r="B63" s="46"/>
      <c r="C63" s="46"/>
      <c r="D63" s="46"/>
      <c r="E63" s="46"/>
      <c r="F63" s="46"/>
      <c r="G63" s="46"/>
      <c r="H63" s="46"/>
      <c r="I63" s="46"/>
      <c r="J63" s="46"/>
      <c r="K63" s="46"/>
      <c r="L63" s="46"/>
      <c r="M63" s="46"/>
      <c r="N63" s="46"/>
      <c r="O63" s="46"/>
      <c r="P63" s="46"/>
      <c r="Q63" s="46"/>
      <c r="R63" s="46"/>
      <c r="S63" s="46"/>
      <c r="T63" s="46"/>
      <c r="U63" s="46"/>
      <c r="V63" s="46"/>
      <c r="W63" s="46"/>
    </row>
    <row r="64" spans="1:23" ht="18.75">
      <c r="A64" s="46"/>
      <c r="B64" s="46"/>
      <c r="C64" s="46"/>
      <c r="D64" s="46"/>
      <c r="E64" s="46"/>
      <c r="F64" s="46"/>
      <c r="G64" s="46"/>
      <c r="H64" s="46"/>
      <c r="I64" s="46"/>
      <c r="J64" s="46"/>
      <c r="K64" s="46"/>
      <c r="L64" s="46"/>
      <c r="M64" s="46"/>
      <c r="N64" s="46"/>
      <c r="O64" s="46"/>
      <c r="P64" s="46"/>
      <c r="Q64" s="46"/>
      <c r="R64" s="46"/>
      <c r="S64" s="46"/>
      <c r="T64" s="46"/>
      <c r="U64" s="46"/>
      <c r="V64" s="46"/>
      <c r="W64" s="46"/>
    </row>
    <row r="65" spans="1:23" ht="18.75">
      <c r="A65" s="46"/>
      <c r="B65" s="46"/>
      <c r="C65" s="46"/>
      <c r="D65" s="46"/>
      <c r="E65" s="46"/>
      <c r="F65" s="46"/>
      <c r="G65" s="46"/>
      <c r="H65" s="46"/>
      <c r="I65" s="46"/>
      <c r="J65" s="46"/>
      <c r="K65" s="46"/>
      <c r="L65" s="46"/>
      <c r="M65" s="46"/>
      <c r="N65" s="46"/>
      <c r="O65" s="46"/>
      <c r="P65" s="46"/>
      <c r="Q65" s="46"/>
      <c r="R65" s="46"/>
      <c r="S65" s="46"/>
      <c r="T65" s="46"/>
      <c r="U65" s="46"/>
      <c r="V65" s="46"/>
      <c r="W65" s="46"/>
    </row>
    <row r="66" spans="1:23" ht="18.75">
      <c r="A66" s="46"/>
      <c r="B66" s="46"/>
      <c r="C66" s="46"/>
      <c r="D66" s="46"/>
      <c r="E66" s="46"/>
      <c r="F66" s="46"/>
      <c r="G66" s="46"/>
      <c r="H66" s="46"/>
      <c r="I66" s="46"/>
      <c r="J66" s="46"/>
      <c r="K66" s="46"/>
      <c r="L66" s="46"/>
      <c r="M66" s="46"/>
      <c r="N66" s="46"/>
      <c r="O66" s="46"/>
      <c r="P66" s="46"/>
      <c r="Q66" s="46"/>
      <c r="R66" s="46"/>
      <c r="S66" s="46"/>
      <c r="T66" s="46"/>
      <c r="U66" s="46"/>
      <c r="V66" s="46"/>
      <c r="W66" s="46"/>
    </row>
    <row r="67" spans="1:23" ht="18.75">
      <c r="A67" s="46"/>
      <c r="B67" s="46"/>
      <c r="C67" s="46"/>
      <c r="D67" s="46"/>
      <c r="E67" s="46"/>
      <c r="F67" s="46"/>
      <c r="G67" s="46"/>
      <c r="H67" s="46"/>
      <c r="I67" s="46"/>
      <c r="J67" s="46"/>
      <c r="K67" s="46"/>
      <c r="L67" s="46"/>
      <c r="M67" s="46"/>
      <c r="N67" s="46"/>
      <c r="O67" s="46"/>
      <c r="P67" s="46"/>
      <c r="Q67" s="46"/>
      <c r="R67" s="46"/>
      <c r="S67" s="46"/>
      <c r="T67" s="46"/>
      <c r="U67" s="46"/>
      <c r="V67" s="46"/>
      <c r="W67" s="46"/>
    </row>
    <row r="68" spans="1:23" ht="18.75">
      <c r="A68" s="46"/>
      <c r="B68" s="46"/>
      <c r="C68" s="46"/>
      <c r="D68" s="46"/>
      <c r="E68" s="46"/>
      <c r="F68" s="46"/>
      <c r="G68" s="46"/>
      <c r="H68" s="46"/>
      <c r="I68" s="46"/>
      <c r="J68" s="46"/>
      <c r="K68" s="46"/>
      <c r="L68" s="46"/>
      <c r="M68" s="46"/>
      <c r="N68" s="46"/>
      <c r="O68" s="46"/>
      <c r="P68" s="46"/>
      <c r="Q68" s="46"/>
      <c r="R68" s="46"/>
      <c r="S68" s="46"/>
      <c r="T68" s="46"/>
      <c r="U68" s="46"/>
      <c r="V68" s="46"/>
      <c r="W68" s="46"/>
    </row>
    <row r="69" spans="1:23" ht="18.75">
      <c r="A69" s="46"/>
      <c r="B69" s="46"/>
      <c r="C69" s="46"/>
      <c r="D69" s="46"/>
      <c r="E69" s="46"/>
      <c r="F69" s="46"/>
      <c r="G69" s="46"/>
      <c r="H69" s="46"/>
      <c r="I69" s="46"/>
      <c r="J69" s="46"/>
      <c r="K69" s="46"/>
      <c r="L69" s="46"/>
      <c r="M69" s="46"/>
      <c r="N69" s="46"/>
      <c r="O69" s="46"/>
      <c r="P69" s="46"/>
      <c r="Q69" s="46"/>
      <c r="R69" s="46"/>
      <c r="S69" s="46"/>
      <c r="T69" s="46"/>
      <c r="U69" s="46"/>
      <c r="V69" s="46"/>
      <c r="W69" s="46"/>
    </row>
    <row r="70" spans="1:23" ht="18.75">
      <c r="A70" s="46"/>
      <c r="B70" s="46"/>
      <c r="C70" s="46"/>
      <c r="D70" s="46"/>
      <c r="E70" s="46"/>
      <c r="F70" s="46"/>
      <c r="G70" s="46"/>
      <c r="H70" s="46"/>
      <c r="I70" s="46"/>
      <c r="J70" s="46"/>
      <c r="K70" s="46"/>
      <c r="L70" s="46"/>
      <c r="M70" s="46"/>
      <c r="N70" s="46"/>
      <c r="O70" s="46"/>
      <c r="P70" s="46"/>
      <c r="Q70" s="46"/>
      <c r="R70" s="46"/>
      <c r="S70" s="46"/>
      <c r="T70" s="46"/>
      <c r="U70" s="46"/>
      <c r="V70" s="46"/>
      <c r="W70" s="46"/>
    </row>
    <row r="71" spans="1:23" ht="18.75">
      <c r="A71" s="46"/>
      <c r="B71" s="46"/>
      <c r="C71" s="46"/>
      <c r="D71" s="46"/>
      <c r="E71" s="46"/>
      <c r="F71" s="46"/>
      <c r="G71" s="46"/>
      <c r="H71" s="46"/>
      <c r="I71" s="46"/>
      <c r="J71" s="46"/>
      <c r="K71" s="46"/>
      <c r="L71" s="46"/>
      <c r="M71" s="46"/>
      <c r="N71" s="46"/>
      <c r="O71" s="46"/>
      <c r="P71" s="46"/>
      <c r="Q71" s="46"/>
      <c r="R71" s="46"/>
      <c r="S71" s="46"/>
      <c r="T71" s="46"/>
      <c r="U71" s="46"/>
      <c r="V71" s="46"/>
      <c r="W71" s="46"/>
    </row>
    <row r="72" spans="1:23" ht="18.75">
      <c r="A72" s="46"/>
      <c r="B72" s="46"/>
      <c r="C72" s="46"/>
      <c r="D72" s="46"/>
      <c r="E72" s="46"/>
      <c r="F72" s="46"/>
      <c r="G72" s="46"/>
      <c r="H72" s="46"/>
      <c r="I72" s="46"/>
      <c r="J72" s="46"/>
      <c r="K72" s="46"/>
      <c r="L72" s="46"/>
      <c r="M72" s="46"/>
      <c r="N72" s="46"/>
      <c r="O72" s="46"/>
      <c r="P72" s="46"/>
      <c r="Q72" s="46"/>
      <c r="R72" s="46"/>
      <c r="S72" s="46"/>
      <c r="T72" s="46"/>
      <c r="U72" s="46"/>
      <c r="V72" s="46"/>
      <c r="W72" s="46"/>
    </row>
    <row r="73" spans="1:23" ht="18.75">
      <c r="A73" s="46"/>
      <c r="B73" s="46"/>
      <c r="C73" s="46"/>
      <c r="D73" s="46"/>
      <c r="E73" s="46"/>
      <c r="F73" s="46"/>
      <c r="G73" s="46"/>
      <c r="H73" s="46"/>
      <c r="I73" s="46"/>
      <c r="J73" s="46"/>
      <c r="K73" s="46"/>
      <c r="L73" s="46"/>
      <c r="M73" s="46"/>
      <c r="N73" s="46"/>
      <c r="O73" s="46"/>
      <c r="P73" s="46"/>
      <c r="Q73" s="46"/>
      <c r="R73" s="46"/>
      <c r="S73" s="46"/>
      <c r="T73" s="46"/>
      <c r="U73" s="46"/>
      <c r="V73" s="46"/>
      <c r="W73" s="46"/>
    </row>
    <row r="74" spans="1:23" ht="18.75">
      <c r="A74" s="46"/>
      <c r="B74" s="46"/>
      <c r="C74" s="46"/>
      <c r="D74" s="46"/>
      <c r="E74" s="46"/>
      <c r="F74" s="46"/>
      <c r="G74" s="46"/>
      <c r="H74" s="46"/>
      <c r="I74" s="46"/>
      <c r="J74" s="46"/>
      <c r="K74" s="46"/>
      <c r="L74" s="46"/>
      <c r="M74" s="46"/>
      <c r="N74" s="46"/>
      <c r="O74" s="46"/>
      <c r="P74" s="46"/>
      <c r="Q74" s="46"/>
      <c r="R74" s="46"/>
      <c r="S74" s="46"/>
      <c r="T74" s="46"/>
      <c r="U74" s="46"/>
      <c r="V74" s="46"/>
      <c r="W74" s="46"/>
    </row>
    <row r="75" spans="1:23" ht="18.75">
      <c r="A75" s="46"/>
      <c r="B75" s="46"/>
      <c r="C75" s="46"/>
      <c r="D75" s="46"/>
      <c r="E75" s="46"/>
      <c r="F75" s="46"/>
      <c r="G75" s="46"/>
      <c r="H75" s="46"/>
      <c r="I75" s="46"/>
      <c r="J75" s="46"/>
      <c r="K75" s="46"/>
      <c r="L75" s="46"/>
      <c r="M75" s="46"/>
      <c r="N75" s="46"/>
      <c r="O75" s="46"/>
      <c r="P75" s="46"/>
      <c r="Q75" s="46"/>
      <c r="R75" s="46"/>
      <c r="S75" s="46"/>
      <c r="T75" s="46"/>
      <c r="U75" s="46"/>
      <c r="V75" s="46"/>
      <c r="W75" s="46"/>
    </row>
    <row r="76" spans="1:23" ht="18.75">
      <c r="A76" s="46"/>
      <c r="B76" s="46"/>
      <c r="C76" s="46"/>
      <c r="D76" s="46"/>
      <c r="E76" s="46"/>
      <c r="F76" s="46"/>
      <c r="G76" s="46"/>
      <c r="H76" s="46"/>
      <c r="I76" s="46"/>
      <c r="J76" s="46"/>
      <c r="K76" s="46"/>
      <c r="L76" s="46"/>
      <c r="M76" s="46"/>
      <c r="N76" s="46"/>
      <c r="O76" s="46"/>
      <c r="P76" s="46"/>
      <c r="Q76" s="46"/>
      <c r="R76" s="46"/>
      <c r="S76" s="46"/>
      <c r="T76" s="46"/>
      <c r="U76" s="46"/>
      <c r="V76" s="46"/>
      <c r="W76" s="46"/>
    </row>
    <row r="77" spans="1:23" ht="18.75">
      <c r="A77" s="46"/>
      <c r="B77" s="46"/>
      <c r="C77" s="46"/>
      <c r="D77" s="46"/>
      <c r="E77" s="46"/>
      <c r="F77" s="46"/>
      <c r="G77" s="46"/>
      <c r="H77" s="46"/>
      <c r="I77" s="46"/>
      <c r="J77" s="46"/>
      <c r="K77" s="46"/>
      <c r="L77" s="46"/>
      <c r="M77" s="46"/>
      <c r="N77" s="46"/>
      <c r="O77" s="46"/>
      <c r="P77" s="46"/>
      <c r="Q77" s="46"/>
      <c r="R77" s="46"/>
      <c r="S77" s="46"/>
      <c r="T77" s="46"/>
      <c r="U77" s="46"/>
      <c r="V77" s="46"/>
      <c r="W77" s="46"/>
    </row>
    <row r="78" spans="1:23" ht="18.75">
      <c r="A78" s="46"/>
      <c r="B78" s="46"/>
      <c r="C78" s="46"/>
      <c r="D78" s="46"/>
      <c r="E78" s="46"/>
      <c r="F78" s="46"/>
      <c r="G78" s="46"/>
      <c r="H78" s="46"/>
      <c r="I78" s="46"/>
      <c r="J78" s="46"/>
      <c r="K78" s="46"/>
      <c r="L78" s="46"/>
      <c r="M78" s="46"/>
      <c r="N78" s="46"/>
      <c r="O78" s="46"/>
      <c r="P78" s="46"/>
      <c r="Q78" s="46"/>
      <c r="R78" s="46"/>
      <c r="S78" s="46"/>
      <c r="T78" s="46"/>
      <c r="U78" s="46"/>
      <c r="V78" s="46"/>
      <c r="W78" s="46"/>
    </row>
    <row r="79" spans="1:23" ht="18.75">
      <c r="A79" s="46"/>
      <c r="B79" s="46"/>
      <c r="C79" s="46"/>
      <c r="D79" s="46"/>
      <c r="E79" s="46"/>
      <c r="F79" s="46"/>
      <c r="G79" s="46"/>
      <c r="H79" s="46"/>
      <c r="I79" s="46"/>
      <c r="J79" s="46"/>
      <c r="K79" s="46"/>
      <c r="L79" s="46"/>
      <c r="M79" s="46"/>
      <c r="N79" s="46"/>
      <c r="O79" s="46"/>
      <c r="P79" s="46"/>
      <c r="Q79" s="46"/>
      <c r="R79" s="46"/>
      <c r="S79" s="46"/>
      <c r="T79" s="46"/>
      <c r="U79" s="46"/>
      <c r="V79" s="46"/>
      <c r="W79" s="46"/>
    </row>
    <row r="80" spans="1:23" ht="18.75">
      <c r="A80" s="46"/>
      <c r="B80" s="46"/>
      <c r="C80" s="46"/>
      <c r="D80" s="46"/>
      <c r="E80" s="46"/>
      <c r="F80" s="46"/>
      <c r="G80" s="46"/>
      <c r="H80" s="46"/>
      <c r="I80" s="46"/>
      <c r="J80" s="46"/>
      <c r="K80" s="46"/>
      <c r="L80" s="46"/>
      <c r="M80" s="46"/>
      <c r="N80" s="46"/>
      <c r="O80" s="46"/>
      <c r="P80" s="46"/>
      <c r="Q80" s="46"/>
      <c r="R80" s="46"/>
      <c r="S80" s="46"/>
      <c r="T80" s="46"/>
      <c r="U80" s="46"/>
      <c r="V80" s="46"/>
      <c r="W80" s="46"/>
    </row>
    <row r="81" spans="1:23" ht="18.75">
      <c r="A81" s="46"/>
      <c r="B81" s="46"/>
      <c r="C81" s="46"/>
      <c r="D81" s="46"/>
      <c r="E81" s="46"/>
      <c r="F81" s="46"/>
      <c r="G81" s="46"/>
      <c r="H81" s="46"/>
      <c r="I81" s="46"/>
      <c r="J81" s="46"/>
      <c r="K81" s="46"/>
      <c r="L81" s="46"/>
      <c r="M81" s="46"/>
      <c r="N81" s="46"/>
      <c r="O81" s="46"/>
      <c r="P81" s="46"/>
      <c r="Q81" s="46"/>
      <c r="R81" s="46"/>
      <c r="S81" s="46"/>
      <c r="T81" s="46"/>
      <c r="U81" s="46"/>
      <c r="V81" s="46"/>
      <c r="W81" s="46"/>
    </row>
    <row r="82" spans="1:23" ht="18.75">
      <c r="A82" s="46"/>
      <c r="B82" s="46"/>
      <c r="C82" s="46"/>
      <c r="D82" s="46"/>
      <c r="E82" s="46"/>
      <c r="F82" s="46"/>
      <c r="G82" s="46"/>
      <c r="H82" s="46"/>
      <c r="I82" s="46"/>
      <c r="J82" s="46"/>
      <c r="K82" s="46"/>
      <c r="L82" s="46"/>
      <c r="M82" s="46"/>
      <c r="N82" s="46"/>
      <c r="O82" s="46"/>
      <c r="P82" s="46"/>
      <c r="Q82" s="46"/>
      <c r="R82" s="46"/>
      <c r="S82" s="46"/>
      <c r="T82" s="46"/>
      <c r="U82" s="46"/>
      <c r="V82" s="46"/>
      <c r="W82" s="46"/>
    </row>
    <row r="83" spans="1:23" ht="18.75">
      <c r="A83" s="46"/>
      <c r="B83" s="46"/>
      <c r="C83" s="46"/>
      <c r="D83" s="46"/>
      <c r="E83" s="46"/>
      <c r="F83" s="46"/>
      <c r="G83" s="46"/>
      <c r="H83" s="46"/>
      <c r="I83" s="46"/>
      <c r="J83" s="46"/>
      <c r="K83" s="46"/>
      <c r="L83" s="46"/>
      <c r="M83" s="46"/>
      <c r="N83" s="46"/>
      <c r="O83" s="46"/>
      <c r="P83" s="46"/>
      <c r="Q83" s="46"/>
      <c r="R83" s="46"/>
      <c r="S83" s="46"/>
      <c r="T83" s="46"/>
      <c r="U83" s="46"/>
      <c r="V83" s="46"/>
      <c r="W83" s="46"/>
    </row>
    <row r="84" spans="1:23" ht="18.75">
      <c r="A84" s="46"/>
      <c r="B84" s="46"/>
      <c r="C84" s="46"/>
      <c r="D84" s="46"/>
      <c r="E84" s="46"/>
      <c r="F84" s="46"/>
      <c r="G84" s="46"/>
      <c r="H84" s="46"/>
      <c r="I84" s="46"/>
      <c r="J84" s="46"/>
      <c r="K84" s="46"/>
      <c r="L84" s="46"/>
      <c r="M84" s="46"/>
      <c r="N84" s="46"/>
      <c r="O84" s="46"/>
      <c r="P84" s="46"/>
      <c r="Q84" s="46"/>
      <c r="R84" s="46"/>
      <c r="S84" s="46"/>
      <c r="T84" s="46"/>
      <c r="U84" s="46"/>
      <c r="V84" s="46"/>
      <c r="W84" s="46"/>
    </row>
    <row r="85" spans="1:23" ht="18.75">
      <c r="A85" s="46"/>
      <c r="B85" s="46"/>
      <c r="C85" s="46"/>
      <c r="D85" s="46"/>
      <c r="E85" s="46"/>
      <c r="F85" s="46"/>
      <c r="G85" s="46"/>
      <c r="H85" s="46"/>
      <c r="I85" s="46"/>
      <c r="J85" s="46"/>
      <c r="K85" s="46"/>
      <c r="L85" s="46"/>
      <c r="M85" s="46"/>
      <c r="N85" s="46"/>
      <c r="O85" s="46"/>
      <c r="P85" s="46"/>
      <c r="Q85" s="46"/>
      <c r="R85" s="46"/>
      <c r="S85" s="46"/>
      <c r="T85" s="46"/>
      <c r="U85" s="46"/>
      <c r="V85" s="46"/>
      <c r="W85" s="46"/>
    </row>
    <row r="86" spans="1:23" ht="18.75">
      <c r="A86" s="46"/>
      <c r="B86" s="46"/>
      <c r="C86" s="46"/>
      <c r="D86" s="46"/>
      <c r="E86" s="46"/>
      <c r="F86" s="46"/>
      <c r="G86" s="46"/>
      <c r="H86" s="46"/>
      <c r="I86" s="46"/>
      <c r="J86" s="46"/>
      <c r="K86" s="46"/>
      <c r="L86" s="46"/>
      <c r="M86" s="46"/>
      <c r="N86" s="46"/>
      <c r="O86" s="46"/>
      <c r="P86" s="46"/>
      <c r="Q86" s="46"/>
      <c r="R86" s="46"/>
      <c r="S86" s="46"/>
      <c r="T86" s="46"/>
      <c r="U86" s="46"/>
      <c r="V86" s="46"/>
      <c r="W86" s="46"/>
    </row>
    <row r="87" spans="1:23" ht="18.75">
      <c r="A87" s="46"/>
      <c r="B87" s="46"/>
      <c r="C87" s="46"/>
      <c r="D87" s="46"/>
      <c r="E87" s="46"/>
      <c r="F87" s="46"/>
      <c r="G87" s="46"/>
      <c r="H87" s="46"/>
      <c r="I87" s="46"/>
      <c r="J87" s="46"/>
      <c r="K87" s="46"/>
      <c r="L87" s="46"/>
      <c r="M87" s="46"/>
      <c r="N87" s="46"/>
      <c r="O87" s="46"/>
      <c r="P87" s="46"/>
      <c r="Q87" s="46"/>
      <c r="R87" s="46"/>
      <c r="S87" s="46"/>
      <c r="T87" s="46"/>
      <c r="U87" s="46"/>
      <c r="V87" s="46"/>
      <c r="W87" s="46"/>
    </row>
    <row r="88" spans="1:23" ht="18.75">
      <c r="A88" s="46"/>
      <c r="B88" s="46"/>
      <c r="C88" s="46"/>
      <c r="D88" s="46"/>
      <c r="E88" s="46"/>
      <c r="F88" s="46"/>
      <c r="G88" s="46"/>
      <c r="H88" s="46"/>
      <c r="I88" s="46"/>
      <c r="J88" s="46"/>
      <c r="K88" s="46"/>
      <c r="L88" s="46"/>
      <c r="M88" s="46"/>
      <c r="N88" s="46"/>
      <c r="O88" s="46"/>
      <c r="P88" s="46"/>
      <c r="Q88" s="46"/>
      <c r="R88" s="46"/>
      <c r="S88" s="46"/>
      <c r="T88" s="46"/>
      <c r="U88" s="46"/>
      <c r="V88" s="46"/>
      <c r="W88" s="46"/>
    </row>
    <row r="89" spans="1:23" ht="18.75">
      <c r="A89" s="46"/>
      <c r="B89" s="46"/>
      <c r="C89" s="46"/>
      <c r="D89" s="46"/>
      <c r="E89" s="46"/>
      <c r="F89" s="46"/>
      <c r="G89" s="46"/>
      <c r="H89" s="46"/>
      <c r="I89" s="46"/>
      <c r="J89" s="46"/>
      <c r="K89" s="46"/>
      <c r="L89" s="46"/>
      <c r="M89" s="46"/>
      <c r="N89" s="46"/>
      <c r="O89" s="46"/>
      <c r="P89" s="46"/>
      <c r="Q89" s="46"/>
      <c r="R89" s="46"/>
      <c r="S89" s="46"/>
      <c r="T89" s="46"/>
      <c r="U89" s="46"/>
      <c r="V89" s="46"/>
      <c r="W89" s="46"/>
    </row>
    <row r="90" spans="1:23" ht="18.75">
      <c r="A90" s="46"/>
      <c r="B90" s="46"/>
      <c r="C90" s="46"/>
      <c r="D90" s="46"/>
      <c r="E90" s="46"/>
      <c r="F90" s="46"/>
      <c r="G90" s="46"/>
      <c r="H90" s="46"/>
      <c r="I90" s="46"/>
      <c r="J90" s="46"/>
      <c r="K90" s="46"/>
      <c r="L90" s="46"/>
      <c r="M90" s="46"/>
      <c r="N90" s="46"/>
      <c r="O90" s="46"/>
      <c r="P90" s="46"/>
      <c r="Q90" s="46"/>
      <c r="R90" s="46"/>
      <c r="S90" s="46"/>
      <c r="T90" s="46"/>
      <c r="U90" s="46"/>
      <c r="V90" s="46"/>
      <c r="W90" s="46"/>
    </row>
    <row r="91" spans="1:23" ht="18.75">
      <c r="A91" s="46"/>
      <c r="B91" s="46"/>
      <c r="C91" s="46"/>
      <c r="D91" s="46"/>
      <c r="E91" s="46"/>
      <c r="F91" s="46"/>
      <c r="G91" s="46"/>
      <c r="H91" s="46"/>
      <c r="I91" s="46"/>
      <c r="J91" s="46"/>
      <c r="K91" s="46"/>
      <c r="L91" s="46"/>
      <c r="M91" s="46"/>
      <c r="N91" s="46"/>
      <c r="O91" s="46"/>
      <c r="P91" s="46"/>
      <c r="Q91" s="46"/>
      <c r="R91" s="46"/>
      <c r="S91" s="46"/>
      <c r="T91" s="46"/>
      <c r="U91" s="46"/>
      <c r="V91" s="46"/>
      <c r="W91" s="46"/>
    </row>
    <row r="92" spans="1:23" ht="18.75">
      <c r="A92" s="46"/>
      <c r="B92" s="46"/>
      <c r="C92" s="46"/>
      <c r="D92" s="46"/>
      <c r="E92" s="46"/>
      <c r="F92" s="46"/>
      <c r="G92" s="46"/>
      <c r="H92" s="46"/>
      <c r="I92" s="46"/>
      <c r="J92" s="46"/>
      <c r="K92" s="46"/>
      <c r="L92" s="46"/>
      <c r="M92" s="46"/>
      <c r="N92" s="46"/>
      <c r="O92" s="46"/>
      <c r="P92" s="46"/>
      <c r="Q92" s="46"/>
      <c r="R92" s="46"/>
      <c r="S92" s="46"/>
      <c r="T92" s="46"/>
      <c r="U92" s="46"/>
      <c r="V92" s="46"/>
      <c r="W92" s="46"/>
    </row>
    <row r="93" spans="1:23" ht="18.75">
      <c r="A93" s="46"/>
      <c r="B93" s="46"/>
      <c r="C93" s="46"/>
      <c r="D93" s="46"/>
      <c r="E93" s="46"/>
      <c r="F93" s="46"/>
      <c r="G93" s="46"/>
      <c r="H93" s="46"/>
      <c r="I93" s="46"/>
      <c r="J93" s="46"/>
      <c r="K93" s="46"/>
      <c r="L93" s="46"/>
      <c r="M93" s="46"/>
      <c r="N93" s="46"/>
      <c r="O93" s="46"/>
      <c r="P93" s="46"/>
      <c r="Q93" s="46"/>
      <c r="R93" s="46"/>
      <c r="S93" s="46"/>
      <c r="T93" s="46"/>
      <c r="U93" s="46"/>
      <c r="V93" s="46"/>
      <c r="W93" s="46"/>
    </row>
    <row r="94" spans="1:23" ht="18.75">
      <c r="A94" s="46"/>
      <c r="B94" s="46"/>
      <c r="C94" s="46"/>
      <c r="D94" s="46"/>
      <c r="E94" s="46"/>
      <c r="F94" s="46"/>
      <c r="G94" s="46"/>
      <c r="H94" s="46"/>
      <c r="I94" s="46"/>
      <c r="J94" s="46"/>
      <c r="K94" s="46"/>
      <c r="L94" s="46"/>
      <c r="M94" s="46"/>
      <c r="N94" s="46"/>
      <c r="O94" s="46"/>
      <c r="P94" s="46"/>
      <c r="Q94" s="46"/>
      <c r="R94" s="46"/>
      <c r="S94" s="46"/>
      <c r="T94" s="46"/>
      <c r="U94" s="46"/>
      <c r="V94" s="46"/>
      <c r="W94" s="46"/>
    </row>
    <row r="95" spans="1:23" ht="18.75">
      <c r="A95" s="46"/>
      <c r="B95" s="46"/>
      <c r="C95" s="46"/>
      <c r="D95" s="46"/>
      <c r="E95" s="46"/>
      <c r="F95" s="46"/>
      <c r="G95" s="46"/>
      <c r="H95" s="46"/>
      <c r="I95" s="46"/>
      <c r="J95" s="46"/>
      <c r="K95" s="46"/>
      <c r="L95" s="46"/>
      <c r="M95" s="46"/>
      <c r="N95" s="46"/>
      <c r="O95" s="46"/>
      <c r="P95" s="46"/>
      <c r="Q95" s="46"/>
      <c r="R95" s="46"/>
      <c r="S95" s="46"/>
      <c r="T95" s="46"/>
      <c r="U95" s="46"/>
      <c r="V95" s="46"/>
      <c r="W95" s="46"/>
    </row>
    <row r="96" spans="1:23" ht="18.75">
      <c r="A96" s="46"/>
      <c r="B96" s="46"/>
      <c r="C96" s="46"/>
      <c r="D96" s="46"/>
      <c r="E96" s="46"/>
      <c r="F96" s="46"/>
      <c r="G96" s="46"/>
      <c r="H96" s="46"/>
      <c r="I96" s="46"/>
      <c r="J96" s="46"/>
      <c r="K96" s="46"/>
      <c r="L96" s="46"/>
      <c r="M96" s="46"/>
      <c r="N96" s="46"/>
      <c r="O96" s="46"/>
      <c r="P96" s="46"/>
      <c r="Q96" s="46"/>
      <c r="R96" s="46"/>
      <c r="S96" s="46"/>
      <c r="T96" s="46"/>
      <c r="U96" s="46"/>
      <c r="V96" s="46"/>
      <c r="W96" s="46"/>
    </row>
    <row r="97" spans="1:23" ht="18.75">
      <c r="A97" s="46"/>
      <c r="B97" s="46"/>
      <c r="C97" s="46"/>
      <c r="D97" s="46"/>
      <c r="E97" s="46"/>
      <c r="F97" s="46"/>
      <c r="G97" s="46"/>
      <c r="H97" s="46"/>
      <c r="I97" s="46"/>
      <c r="J97" s="46"/>
      <c r="K97" s="46"/>
      <c r="L97" s="46"/>
      <c r="M97" s="46"/>
      <c r="N97" s="46"/>
      <c r="O97" s="46"/>
      <c r="P97" s="46"/>
      <c r="Q97" s="46"/>
      <c r="R97" s="46"/>
      <c r="S97" s="46"/>
      <c r="T97" s="46"/>
      <c r="U97" s="46"/>
      <c r="V97" s="46"/>
      <c r="W97" s="46"/>
    </row>
    <row r="98" spans="1:23" ht="18.75">
      <c r="A98" s="46"/>
      <c r="B98" s="46"/>
      <c r="C98" s="46"/>
      <c r="D98" s="46"/>
      <c r="E98" s="46"/>
      <c r="F98" s="46"/>
      <c r="G98" s="46"/>
      <c r="H98" s="46"/>
      <c r="I98" s="46"/>
      <c r="J98" s="46"/>
      <c r="K98" s="46"/>
      <c r="L98" s="46"/>
      <c r="M98" s="46"/>
      <c r="N98" s="46"/>
      <c r="O98" s="46"/>
      <c r="P98" s="46"/>
      <c r="Q98" s="46"/>
      <c r="R98" s="46"/>
      <c r="S98" s="46"/>
      <c r="T98" s="46"/>
      <c r="U98" s="46"/>
      <c r="V98" s="46"/>
      <c r="W98" s="46"/>
    </row>
    <row r="99" spans="1:23" ht="18.75">
      <c r="A99" s="46"/>
      <c r="B99" s="46"/>
      <c r="C99" s="46"/>
      <c r="D99" s="46"/>
      <c r="E99" s="46"/>
      <c r="F99" s="46"/>
      <c r="G99" s="46"/>
      <c r="H99" s="46"/>
      <c r="I99" s="46"/>
      <c r="J99" s="46"/>
      <c r="K99" s="46"/>
      <c r="L99" s="46"/>
      <c r="M99" s="46"/>
      <c r="N99" s="46"/>
      <c r="O99" s="46"/>
      <c r="P99" s="46"/>
      <c r="Q99" s="46"/>
      <c r="R99" s="46"/>
      <c r="S99" s="46"/>
      <c r="T99" s="46"/>
      <c r="U99" s="46"/>
      <c r="V99" s="46"/>
      <c r="W99" s="46"/>
    </row>
    <row r="100" spans="1:23" ht="18.75">
      <c r="A100" s="46"/>
      <c r="B100" s="46"/>
      <c r="C100" s="46"/>
      <c r="D100" s="46"/>
      <c r="E100" s="46"/>
      <c r="F100" s="46"/>
      <c r="G100" s="46"/>
      <c r="H100" s="46"/>
      <c r="I100" s="46"/>
      <c r="J100" s="46"/>
      <c r="K100" s="46"/>
      <c r="L100" s="46"/>
      <c r="M100" s="46"/>
      <c r="N100" s="46"/>
      <c r="O100" s="46"/>
      <c r="P100" s="46"/>
      <c r="Q100" s="46"/>
      <c r="R100" s="46"/>
      <c r="S100" s="46"/>
      <c r="T100" s="46"/>
      <c r="U100" s="46"/>
      <c r="V100" s="46"/>
      <c r="W100" s="46"/>
    </row>
    <row r="101" spans="1:23" ht="18.75">
      <c r="A101" s="46"/>
      <c r="B101" s="46"/>
      <c r="C101" s="46"/>
      <c r="D101" s="46"/>
      <c r="E101" s="46"/>
      <c r="F101" s="46"/>
      <c r="G101" s="46"/>
      <c r="H101" s="46"/>
      <c r="I101" s="46"/>
      <c r="J101" s="46"/>
      <c r="K101" s="46"/>
      <c r="L101" s="46"/>
      <c r="M101" s="46"/>
      <c r="N101" s="46"/>
      <c r="O101" s="46"/>
      <c r="P101" s="46"/>
      <c r="Q101" s="46"/>
      <c r="R101" s="46"/>
      <c r="S101" s="46"/>
      <c r="T101" s="46"/>
      <c r="U101" s="46"/>
      <c r="V101" s="46"/>
      <c r="W101" s="46"/>
    </row>
    <row r="102" spans="1:23" ht="18.75">
      <c r="A102" s="46"/>
      <c r="B102" s="46"/>
      <c r="C102" s="46"/>
      <c r="D102" s="46"/>
      <c r="E102" s="46"/>
      <c r="F102" s="46"/>
      <c r="G102" s="46"/>
      <c r="H102" s="46"/>
      <c r="I102" s="46"/>
      <c r="J102" s="46"/>
      <c r="K102" s="46"/>
      <c r="L102" s="46"/>
      <c r="M102" s="46"/>
      <c r="N102" s="46"/>
      <c r="O102" s="46"/>
      <c r="P102" s="46"/>
      <c r="Q102" s="46"/>
      <c r="R102" s="46"/>
      <c r="S102" s="46"/>
      <c r="T102" s="46"/>
      <c r="U102" s="46"/>
      <c r="V102" s="46"/>
      <c r="W102" s="46"/>
    </row>
    <row r="103" spans="1:23" ht="18.75">
      <c r="A103" s="46"/>
      <c r="B103" s="46"/>
      <c r="C103" s="46"/>
      <c r="D103" s="46"/>
      <c r="E103" s="46"/>
      <c r="F103" s="46"/>
      <c r="G103" s="46"/>
      <c r="H103" s="46"/>
      <c r="I103" s="46"/>
      <c r="J103" s="46"/>
      <c r="K103" s="46"/>
      <c r="L103" s="46"/>
      <c r="M103" s="46"/>
      <c r="N103" s="46"/>
      <c r="O103" s="46"/>
      <c r="P103" s="46"/>
      <c r="Q103" s="46"/>
      <c r="R103" s="46"/>
      <c r="S103" s="46"/>
      <c r="T103" s="46"/>
      <c r="U103" s="46"/>
      <c r="V103" s="46"/>
      <c r="W103" s="46"/>
    </row>
    <row r="104" spans="1:23" ht="18.75">
      <c r="A104" s="46"/>
      <c r="B104" s="46"/>
      <c r="C104" s="46"/>
      <c r="D104" s="46"/>
      <c r="E104" s="46"/>
      <c r="F104" s="46"/>
      <c r="G104" s="46"/>
      <c r="H104" s="46"/>
      <c r="I104" s="46"/>
      <c r="J104" s="46"/>
      <c r="K104" s="46"/>
      <c r="L104" s="46"/>
      <c r="M104" s="46"/>
      <c r="N104" s="46"/>
      <c r="O104" s="46"/>
      <c r="P104" s="46"/>
      <c r="Q104" s="46"/>
      <c r="R104" s="46"/>
      <c r="S104" s="46"/>
      <c r="T104" s="46"/>
      <c r="U104" s="46"/>
      <c r="V104" s="46"/>
      <c r="W104" s="46"/>
    </row>
    <row r="105" spans="1:23" ht="18.75">
      <c r="A105" s="46"/>
      <c r="B105" s="46"/>
      <c r="C105" s="46"/>
      <c r="D105" s="46"/>
      <c r="E105" s="46"/>
      <c r="F105" s="46"/>
      <c r="G105" s="46"/>
      <c r="H105" s="46"/>
      <c r="I105" s="46"/>
      <c r="J105" s="46"/>
      <c r="K105" s="46"/>
      <c r="L105" s="46"/>
      <c r="M105" s="46"/>
      <c r="N105" s="46"/>
      <c r="O105" s="46"/>
      <c r="P105" s="46"/>
      <c r="Q105" s="46"/>
      <c r="R105" s="46"/>
      <c r="S105" s="46"/>
      <c r="T105" s="46"/>
      <c r="U105" s="46"/>
      <c r="V105" s="46"/>
      <c r="W105" s="46"/>
    </row>
    <row r="106" spans="1:23" ht="18.75">
      <c r="A106" s="46"/>
      <c r="B106" s="46"/>
      <c r="C106" s="46"/>
      <c r="D106" s="46"/>
      <c r="E106" s="46"/>
      <c r="F106" s="46"/>
      <c r="G106" s="46"/>
      <c r="H106" s="46"/>
      <c r="I106" s="46"/>
      <c r="J106" s="46"/>
      <c r="K106" s="46"/>
      <c r="L106" s="46"/>
      <c r="M106" s="46"/>
      <c r="N106" s="46"/>
      <c r="O106" s="46"/>
      <c r="P106" s="46"/>
      <c r="Q106" s="46"/>
      <c r="R106" s="46"/>
      <c r="S106" s="46"/>
      <c r="T106" s="46"/>
      <c r="U106" s="46"/>
      <c r="V106" s="46"/>
      <c r="W106" s="46"/>
    </row>
    <row r="107" spans="1:23" ht="18.75">
      <c r="A107" s="46"/>
      <c r="B107" s="46"/>
      <c r="C107" s="46"/>
      <c r="D107" s="46"/>
      <c r="E107" s="46"/>
      <c r="F107" s="46"/>
      <c r="G107" s="46"/>
      <c r="H107" s="46"/>
      <c r="I107" s="46"/>
      <c r="J107" s="46"/>
      <c r="K107" s="46"/>
      <c r="L107" s="46"/>
      <c r="M107" s="46"/>
      <c r="N107" s="46"/>
      <c r="O107" s="46"/>
      <c r="P107" s="46"/>
      <c r="Q107" s="46"/>
      <c r="R107" s="46"/>
      <c r="S107" s="46"/>
      <c r="T107" s="46"/>
      <c r="U107" s="46"/>
      <c r="V107" s="46"/>
      <c r="W107" s="46"/>
    </row>
    <row r="108" spans="1:23" ht="18.75">
      <c r="A108" s="46"/>
      <c r="B108" s="46"/>
      <c r="C108" s="46"/>
      <c r="D108" s="46"/>
      <c r="E108" s="46"/>
      <c r="F108" s="46"/>
      <c r="G108" s="46"/>
      <c r="H108" s="46"/>
      <c r="I108" s="46"/>
      <c r="J108" s="46"/>
      <c r="K108" s="46"/>
      <c r="L108" s="46"/>
      <c r="M108" s="46"/>
      <c r="N108" s="46"/>
      <c r="O108" s="46"/>
      <c r="P108" s="46"/>
      <c r="Q108" s="46"/>
      <c r="R108" s="46"/>
      <c r="S108" s="46"/>
      <c r="T108" s="46"/>
      <c r="U108" s="46"/>
      <c r="V108" s="46"/>
      <c r="W108" s="46"/>
    </row>
    <row r="109" spans="1:23" ht="18.75">
      <c r="A109" s="46"/>
      <c r="B109" s="46"/>
      <c r="C109" s="46"/>
      <c r="D109" s="46"/>
      <c r="E109" s="46"/>
      <c r="F109" s="46"/>
      <c r="G109" s="46"/>
      <c r="H109" s="46"/>
      <c r="I109" s="46"/>
      <c r="J109" s="46"/>
      <c r="K109" s="46"/>
      <c r="L109" s="46"/>
      <c r="M109" s="46"/>
      <c r="N109" s="46"/>
      <c r="O109" s="46"/>
      <c r="P109" s="46"/>
      <c r="Q109" s="46"/>
      <c r="R109" s="46"/>
      <c r="S109" s="46"/>
      <c r="T109" s="46"/>
      <c r="U109" s="46"/>
      <c r="V109" s="46"/>
      <c r="W109" s="46"/>
    </row>
    <row r="110" spans="1:23" ht="18.75">
      <c r="A110" s="46"/>
      <c r="B110" s="46"/>
      <c r="C110" s="46"/>
      <c r="D110" s="46"/>
      <c r="E110" s="46"/>
      <c r="F110" s="46"/>
      <c r="G110" s="46"/>
      <c r="H110" s="46"/>
      <c r="I110" s="46"/>
      <c r="J110" s="46"/>
      <c r="K110" s="46"/>
      <c r="L110" s="46"/>
      <c r="M110" s="46"/>
      <c r="N110" s="46"/>
      <c r="O110" s="46"/>
      <c r="P110" s="46"/>
      <c r="Q110" s="46"/>
      <c r="R110" s="46"/>
      <c r="S110" s="46"/>
      <c r="T110" s="46"/>
      <c r="U110" s="46"/>
      <c r="V110" s="46"/>
      <c r="W110" s="46"/>
    </row>
    <row r="111" spans="1:23" ht="18.75">
      <c r="A111" s="46"/>
      <c r="B111" s="46"/>
      <c r="C111" s="46"/>
      <c r="D111" s="46"/>
      <c r="E111" s="46"/>
      <c r="F111" s="46"/>
      <c r="G111" s="46"/>
      <c r="H111" s="46"/>
      <c r="I111" s="46"/>
      <c r="J111" s="46"/>
      <c r="K111" s="46"/>
      <c r="L111" s="46"/>
      <c r="M111" s="46"/>
      <c r="N111" s="46"/>
      <c r="O111" s="46"/>
      <c r="P111" s="46"/>
      <c r="Q111" s="46"/>
      <c r="R111" s="46"/>
      <c r="S111" s="46"/>
      <c r="T111" s="46"/>
      <c r="U111" s="46"/>
      <c r="V111" s="46"/>
      <c r="W111" s="46"/>
    </row>
    <row r="112" spans="1:23" ht="18.75">
      <c r="A112" s="46"/>
      <c r="B112" s="46"/>
      <c r="C112" s="46"/>
      <c r="D112" s="46"/>
      <c r="E112" s="46"/>
      <c r="F112" s="46"/>
      <c r="G112" s="46"/>
      <c r="H112" s="46"/>
      <c r="I112" s="46"/>
      <c r="J112" s="46"/>
      <c r="K112" s="46"/>
      <c r="L112" s="46"/>
      <c r="M112" s="46"/>
      <c r="N112" s="46"/>
      <c r="O112" s="46"/>
      <c r="P112" s="46"/>
      <c r="Q112" s="46"/>
      <c r="R112" s="46"/>
      <c r="S112" s="46"/>
      <c r="T112" s="46"/>
      <c r="U112" s="46"/>
      <c r="V112" s="46"/>
      <c r="W112" s="46"/>
    </row>
    <row r="113" spans="1:23" ht="18.75">
      <c r="A113" s="46"/>
      <c r="B113" s="46"/>
      <c r="C113" s="46"/>
      <c r="D113" s="46"/>
      <c r="E113" s="46"/>
      <c r="F113" s="46"/>
      <c r="G113" s="46"/>
      <c r="H113" s="46"/>
      <c r="I113" s="46"/>
      <c r="J113" s="46"/>
      <c r="K113" s="46"/>
      <c r="L113" s="46"/>
      <c r="M113" s="46"/>
      <c r="N113" s="46"/>
      <c r="O113" s="46"/>
      <c r="P113" s="46"/>
      <c r="Q113" s="46"/>
      <c r="R113" s="46"/>
      <c r="S113" s="46"/>
      <c r="T113" s="46"/>
      <c r="U113" s="46"/>
      <c r="V113" s="46"/>
      <c r="W113" s="46"/>
    </row>
    <row r="114" spans="1:23" ht="18.75">
      <c r="A114" s="46"/>
      <c r="B114" s="46"/>
      <c r="C114" s="46"/>
      <c r="D114" s="46"/>
      <c r="E114" s="46"/>
      <c r="F114" s="46"/>
      <c r="G114" s="46"/>
      <c r="H114" s="46"/>
      <c r="I114" s="46"/>
      <c r="J114" s="46"/>
      <c r="K114" s="46"/>
      <c r="L114" s="46"/>
      <c r="M114" s="46"/>
      <c r="N114" s="46"/>
      <c r="O114" s="46"/>
      <c r="P114" s="46"/>
      <c r="Q114" s="46"/>
      <c r="R114" s="46"/>
      <c r="S114" s="46"/>
      <c r="T114" s="46"/>
      <c r="U114" s="46"/>
      <c r="V114" s="46"/>
      <c r="W114" s="46"/>
    </row>
    <row r="115" spans="1:23" ht="18.75">
      <c r="A115" s="46"/>
      <c r="B115" s="46"/>
      <c r="C115" s="46"/>
      <c r="D115" s="46"/>
      <c r="E115" s="46"/>
      <c r="F115" s="46"/>
      <c r="G115" s="46"/>
      <c r="H115" s="46"/>
      <c r="I115" s="46"/>
      <c r="J115" s="46"/>
      <c r="K115" s="46"/>
      <c r="L115" s="46"/>
      <c r="M115" s="46"/>
      <c r="N115" s="46"/>
      <c r="O115" s="46"/>
      <c r="P115" s="46"/>
      <c r="Q115" s="46"/>
      <c r="R115" s="46"/>
      <c r="S115" s="46"/>
      <c r="T115" s="46"/>
      <c r="U115" s="46"/>
      <c r="V115" s="46"/>
      <c r="W115" s="46"/>
    </row>
    <row r="116" spans="1:23" ht="18.75">
      <c r="A116" s="46"/>
      <c r="B116" s="46"/>
      <c r="C116" s="46"/>
      <c r="D116" s="46"/>
      <c r="E116" s="46"/>
      <c r="F116" s="46"/>
      <c r="G116" s="46"/>
      <c r="H116" s="46"/>
      <c r="I116" s="46"/>
      <c r="J116" s="46"/>
      <c r="K116" s="46"/>
      <c r="L116" s="46"/>
      <c r="M116" s="46"/>
      <c r="N116" s="46"/>
      <c r="O116" s="46"/>
      <c r="P116" s="46"/>
      <c r="Q116" s="46"/>
      <c r="R116" s="46"/>
      <c r="S116" s="46"/>
      <c r="T116" s="46"/>
      <c r="U116" s="46"/>
      <c r="V116" s="46"/>
      <c r="W116" s="46"/>
    </row>
    <row r="117" spans="1:23" ht="18.75">
      <c r="A117" s="46"/>
      <c r="B117" s="46"/>
      <c r="C117" s="46"/>
      <c r="D117" s="46"/>
      <c r="E117" s="46"/>
      <c r="F117" s="46"/>
      <c r="G117" s="46"/>
      <c r="H117" s="46"/>
      <c r="I117" s="46"/>
      <c r="J117" s="46"/>
      <c r="K117" s="46"/>
      <c r="L117" s="46"/>
      <c r="M117" s="46"/>
      <c r="N117" s="46"/>
      <c r="O117" s="46"/>
      <c r="P117" s="46"/>
      <c r="Q117" s="46"/>
      <c r="R117" s="46"/>
      <c r="S117" s="46"/>
      <c r="T117" s="46"/>
      <c r="U117" s="46"/>
      <c r="V117" s="46"/>
      <c r="W117" s="46"/>
    </row>
    <row r="118" spans="1:23" ht="18.75">
      <c r="A118" s="46"/>
      <c r="B118" s="46"/>
      <c r="C118" s="46"/>
      <c r="D118" s="46"/>
      <c r="E118" s="46"/>
      <c r="F118" s="46"/>
      <c r="G118" s="46"/>
      <c r="H118" s="46"/>
      <c r="I118" s="46"/>
      <c r="J118" s="46"/>
      <c r="K118" s="46"/>
      <c r="L118" s="46"/>
      <c r="M118" s="46"/>
      <c r="N118" s="46"/>
      <c r="O118" s="46"/>
      <c r="P118" s="46"/>
      <c r="Q118" s="46"/>
      <c r="R118" s="46"/>
      <c r="S118" s="46"/>
      <c r="T118" s="46"/>
      <c r="U118" s="46"/>
      <c r="V118" s="46"/>
      <c r="W118" s="46"/>
    </row>
    <row r="119" spans="1:23" ht="18.75">
      <c r="A119" s="46"/>
      <c r="B119" s="46"/>
      <c r="C119" s="46"/>
      <c r="D119" s="46"/>
      <c r="E119" s="46"/>
      <c r="F119" s="46"/>
      <c r="G119" s="46"/>
      <c r="H119" s="46"/>
      <c r="I119" s="46"/>
      <c r="J119" s="46"/>
      <c r="K119" s="46"/>
      <c r="L119" s="46"/>
      <c r="M119" s="46"/>
      <c r="N119" s="46"/>
      <c r="O119" s="46"/>
      <c r="P119" s="46"/>
      <c r="Q119" s="46"/>
      <c r="R119" s="46"/>
      <c r="S119" s="46"/>
      <c r="T119" s="46"/>
      <c r="U119" s="46"/>
      <c r="V119" s="46"/>
      <c r="W119" s="46"/>
    </row>
    <row r="120" spans="1:23" ht="18.75">
      <c r="A120" s="46"/>
      <c r="B120" s="46"/>
      <c r="C120" s="46"/>
      <c r="D120" s="46"/>
      <c r="E120" s="46"/>
      <c r="F120" s="46"/>
      <c r="G120" s="46"/>
      <c r="H120" s="46"/>
      <c r="I120" s="46"/>
      <c r="J120" s="46"/>
      <c r="K120" s="46"/>
      <c r="L120" s="46"/>
      <c r="M120" s="46"/>
      <c r="N120" s="46"/>
      <c r="O120" s="46"/>
      <c r="P120" s="46"/>
      <c r="Q120" s="46"/>
      <c r="R120" s="46"/>
      <c r="S120" s="46"/>
      <c r="T120" s="46"/>
      <c r="U120" s="46"/>
      <c r="V120" s="46"/>
      <c r="W120" s="46"/>
    </row>
    <row r="121" spans="1:23" ht="18.75">
      <c r="A121" s="46"/>
      <c r="B121" s="46"/>
      <c r="C121" s="46"/>
      <c r="D121" s="46"/>
      <c r="E121" s="46"/>
      <c r="F121" s="46"/>
      <c r="G121" s="46"/>
      <c r="H121" s="46"/>
      <c r="I121" s="46"/>
      <c r="J121" s="46"/>
      <c r="K121" s="46"/>
      <c r="L121" s="46"/>
      <c r="M121" s="46"/>
      <c r="N121" s="46"/>
      <c r="O121" s="46"/>
      <c r="P121" s="46"/>
      <c r="Q121" s="46"/>
      <c r="R121" s="46"/>
      <c r="S121" s="46"/>
      <c r="T121" s="46"/>
      <c r="U121" s="46"/>
      <c r="V121" s="46"/>
      <c r="W121" s="46"/>
    </row>
    <row r="122" spans="1:23" ht="18.75">
      <c r="A122" s="46"/>
      <c r="B122" s="46"/>
      <c r="C122" s="46"/>
      <c r="D122" s="46"/>
      <c r="E122" s="46"/>
      <c r="F122" s="46"/>
      <c r="G122" s="46"/>
      <c r="H122" s="46"/>
      <c r="I122" s="46"/>
      <c r="J122" s="46"/>
      <c r="K122" s="46"/>
      <c r="L122" s="46"/>
      <c r="M122" s="46"/>
      <c r="N122" s="46"/>
      <c r="O122" s="46"/>
      <c r="P122" s="46"/>
      <c r="Q122" s="46"/>
      <c r="R122" s="46"/>
      <c r="S122" s="46"/>
      <c r="T122" s="46"/>
      <c r="U122" s="46"/>
      <c r="V122" s="46"/>
      <c r="W122" s="46"/>
    </row>
    <row r="123" spans="1:23" ht="18.75">
      <c r="A123" s="46"/>
      <c r="B123" s="46"/>
      <c r="C123" s="46"/>
      <c r="D123" s="46"/>
      <c r="E123" s="46"/>
      <c r="F123" s="46"/>
      <c r="G123" s="46"/>
      <c r="H123" s="46"/>
      <c r="I123" s="46"/>
      <c r="J123" s="46"/>
      <c r="K123" s="46"/>
      <c r="L123" s="46"/>
      <c r="M123" s="46"/>
      <c r="N123" s="46"/>
      <c r="O123" s="46"/>
      <c r="P123" s="46"/>
      <c r="Q123" s="46"/>
      <c r="R123" s="46"/>
      <c r="S123" s="46"/>
      <c r="T123" s="46"/>
      <c r="U123" s="46"/>
      <c r="V123" s="46"/>
      <c r="W123" s="46"/>
    </row>
    <row r="124" spans="1:23" ht="18.75">
      <c r="A124" s="46"/>
      <c r="B124" s="46"/>
      <c r="C124" s="46"/>
      <c r="D124" s="46"/>
      <c r="E124" s="46"/>
      <c r="F124" s="46"/>
      <c r="G124" s="46"/>
      <c r="H124" s="46"/>
      <c r="I124" s="46"/>
      <c r="J124" s="46"/>
      <c r="K124" s="46"/>
      <c r="L124" s="46"/>
      <c r="M124" s="46"/>
      <c r="N124" s="46"/>
      <c r="O124" s="46"/>
      <c r="P124" s="46"/>
      <c r="Q124" s="46"/>
      <c r="R124" s="46"/>
      <c r="S124" s="46"/>
      <c r="T124" s="46"/>
      <c r="U124" s="46"/>
      <c r="V124" s="46"/>
      <c r="W124" s="46"/>
    </row>
    <row r="125" spans="1:23" ht="18.75">
      <c r="A125" s="46"/>
      <c r="B125" s="46"/>
      <c r="C125" s="46"/>
      <c r="D125" s="46"/>
      <c r="E125" s="46"/>
      <c r="F125" s="46"/>
      <c r="G125" s="46"/>
      <c r="H125" s="46"/>
      <c r="I125" s="46"/>
      <c r="J125" s="46"/>
      <c r="K125" s="46"/>
      <c r="L125" s="46"/>
      <c r="M125" s="46"/>
      <c r="N125" s="46"/>
      <c r="O125" s="46"/>
      <c r="P125" s="46"/>
      <c r="Q125" s="46"/>
      <c r="R125" s="46"/>
      <c r="S125" s="46"/>
      <c r="T125" s="46"/>
      <c r="U125" s="46"/>
      <c r="V125" s="46"/>
      <c r="W125" s="46"/>
    </row>
    <row r="126" spans="1:23" ht="18.75">
      <c r="A126" s="46"/>
      <c r="B126" s="46"/>
      <c r="C126" s="46"/>
      <c r="D126" s="46"/>
      <c r="E126" s="46"/>
      <c r="F126" s="46"/>
      <c r="G126" s="46"/>
      <c r="H126" s="46"/>
      <c r="I126" s="46"/>
      <c r="J126" s="46"/>
      <c r="K126" s="46"/>
      <c r="L126" s="46"/>
      <c r="M126" s="46"/>
      <c r="N126" s="46"/>
      <c r="O126" s="46"/>
      <c r="P126" s="46"/>
      <c r="Q126" s="46"/>
      <c r="R126" s="46"/>
      <c r="S126" s="46"/>
      <c r="T126" s="46"/>
      <c r="U126" s="46"/>
      <c r="V126" s="46"/>
      <c r="W126" s="46"/>
    </row>
    <row r="127" spans="1:23" ht="18.75">
      <c r="A127" s="46"/>
      <c r="B127" s="46"/>
      <c r="C127" s="46"/>
      <c r="D127" s="46"/>
      <c r="E127" s="46"/>
      <c r="F127" s="46"/>
      <c r="G127" s="46"/>
      <c r="H127" s="46"/>
      <c r="I127" s="46"/>
      <c r="J127" s="46"/>
      <c r="K127" s="46"/>
      <c r="L127" s="46"/>
      <c r="M127" s="46"/>
      <c r="N127" s="46"/>
      <c r="O127" s="46"/>
      <c r="P127" s="46"/>
      <c r="Q127" s="46"/>
      <c r="R127" s="46"/>
      <c r="S127" s="46"/>
      <c r="T127" s="46"/>
      <c r="U127" s="46"/>
      <c r="V127" s="46"/>
      <c r="W127" s="46"/>
    </row>
    <row r="128" spans="1:23" ht="18.75">
      <c r="A128" s="46"/>
      <c r="B128" s="46"/>
      <c r="C128" s="46"/>
      <c r="D128" s="46"/>
      <c r="E128" s="46"/>
      <c r="F128" s="46"/>
      <c r="G128" s="46"/>
      <c r="H128" s="46"/>
      <c r="I128" s="46"/>
      <c r="J128" s="46"/>
      <c r="K128" s="46"/>
      <c r="L128" s="46"/>
      <c r="M128" s="46"/>
      <c r="N128" s="46"/>
      <c r="O128" s="46"/>
      <c r="P128" s="46"/>
      <c r="Q128" s="46"/>
      <c r="R128" s="46"/>
      <c r="S128" s="46"/>
      <c r="T128" s="46"/>
      <c r="U128" s="46"/>
      <c r="V128" s="46"/>
      <c r="W128" s="46"/>
    </row>
    <row r="129" spans="1:23" ht="18.75">
      <c r="A129" s="46"/>
      <c r="B129" s="46"/>
      <c r="C129" s="46"/>
      <c r="D129" s="46"/>
      <c r="E129" s="46"/>
      <c r="F129" s="46"/>
      <c r="G129" s="46"/>
      <c r="H129" s="46"/>
      <c r="I129" s="46"/>
      <c r="J129" s="46"/>
      <c r="K129" s="46"/>
      <c r="L129" s="46"/>
      <c r="M129" s="46"/>
      <c r="N129" s="46"/>
      <c r="O129" s="46"/>
      <c r="P129" s="46"/>
      <c r="Q129" s="46"/>
      <c r="R129" s="46"/>
      <c r="S129" s="46"/>
      <c r="T129" s="46"/>
      <c r="U129" s="46"/>
      <c r="V129" s="46"/>
      <c r="W129" s="46"/>
    </row>
    <row r="130" spans="1:23" ht="18.75">
      <c r="A130" s="46"/>
      <c r="B130" s="46"/>
      <c r="C130" s="46"/>
      <c r="D130" s="46"/>
      <c r="E130" s="46"/>
      <c r="F130" s="46"/>
      <c r="G130" s="46"/>
      <c r="H130" s="46"/>
      <c r="I130" s="46"/>
      <c r="J130" s="46"/>
      <c r="K130" s="46"/>
      <c r="L130" s="46"/>
      <c r="M130" s="46"/>
      <c r="N130" s="46"/>
      <c r="O130" s="46"/>
      <c r="P130" s="46"/>
      <c r="Q130" s="46"/>
      <c r="R130" s="46"/>
      <c r="S130" s="46"/>
      <c r="T130" s="46"/>
      <c r="U130" s="46"/>
      <c r="V130" s="46"/>
      <c r="W130" s="46"/>
    </row>
    <row r="131" spans="1:23" ht="18.75">
      <c r="A131" s="46"/>
      <c r="B131" s="46"/>
      <c r="C131" s="46"/>
      <c r="D131" s="46"/>
      <c r="E131" s="46"/>
      <c r="F131" s="46"/>
      <c r="G131" s="46"/>
      <c r="H131" s="46"/>
      <c r="I131" s="46"/>
      <c r="J131" s="46"/>
      <c r="K131" s="46"/>
      <c r="L131" s="46"/>
      <c r="M131" s="46"/>
      <c r="N131" s="46"/>
      <c r="O131" s="46"/>
      <c r="P131" s="46"/>
      <c r="Q131" s="46"/>
      <c r="R131" s="46"/>
      <c r="S131" s="46"/>
      <c r="T131" s="46"/>
      <c r="U131" s="46"/>
      <c r="V131" s="46"/>
      <c r="W131" s="46"/>
    </row>
    <row r="132" spans="1:23" ht="18.75">
      <c r="A132" s="46"/>
      <c r="B132" s="46"/>
      <c r="C132" s="46"/>
      <c r="D132" s="46"/>
      <c r="E132" s="46"/>
      <c r="F132" s="46"/>
      <c r="G132" s="46"/>
      <c r="H132" s="46"/>
      <c r="I132" s="46"/>
      <c r="J132" s="46"/>
      <c r="K132" s="46"/>
      <c r="L132" s="46"/>
      <c r="M132" s="46"/>
      <c r="N132" s="46"/>
      <c r="O132" s="46"/>
      <c r="P132" s="46"/>
      <c r="Q132" s="46"/>
      <c r="R132" s="46"/>
      <c r="S132" s="46"/>
      <c r="T132" s="46"/>
      <c r="U132" s="46"/>
      <c r="V132" s="46"/>
      <c r="W132" s="46"/>
    </row>
    <row r="133" spans="1:23" ht="18.75">
      <c r="A133" s="46"/>
      <c r="B133" s="46"/>
      <c r="C133" s="46"/>
      <c r="D133" s="46"/>
      <c r="E133" s="46"/>
      <c r="F133" s="46"/>
      <c r="G133" s="46"/>
      <c r="H133" s="46"/>
      <c r="I133" s="46"/>
      <c r="J133" s="46"/>
      <c r="K133" s="46"/>
      <c r="L133" s="46"/>
      <c r="M133" s="46"/>
      <c r="N133" s="46"/>
      <c r="O133" s="46"/>
      <c r="P133" s="46"/>
      <c r="Q133" s="46"/>
      <c r="R133" s="46"/>
      <c r="S133" s="46"/>
      <c r="T133" s="46"/>
      <c r="U133" s="46"/>
      <c r="V133" s="46"/>
      <c r="W133" s="46"/>
    </row>
    <row r="134" spans="1:23" ht="18.75">
      <c r="A134" s="46"/>
      <c r="B134" s="46"/>
      <c r="C134" s="46"/>
      <c r="D134" s="46"/>
      <c r="E134" s="46"/>
      <c r="F134" s="46"/>
      <c r="G134" s="46"/>
      <c r="H134" s="46"/>
      <c r="I134" s="46"/>
      <c r="J134" s="46"/>
      <c r="K134" s="46"/>
      <c r="L134" s="46"/>
      <c r="M134" s="46"/>
      <c r="N134" s="46"/>
      <c r="O134" s="46"/>
      <c r="P134" s="46"/>
      <c r="Q134" s="46"/>
      <c r="R134" s="46"/>
      <c r="S134" s="46"/>
      <c r="T134" s="46"/>
      <c r="U134" s="46"/>
      <c r="V134" s="46"/>
      <c r="W134" s="46"/>
    </row>
    <row r="135" spans="1:23" ht="18.75">
      <c r="A135" s="46"/>
      <c r="B135" s="46"/>
      <c r="C135" s="46"/>
      <c r="D135" s="46"/>
      <c r="E135" s="46"/>
      <c r="F135" s="46"/>
      <c r="G135" s="46"/>
      <c r="H135" s="46"/>
      <c r="I135" s="46"/>
      <c r="J135" s="46"/>
      <c r="K135" s="46"/>
      <c r="L135" s="46"/>
      <c r="M135" s="46"/>
      <c r="N135" s="46"/>
      <c r="O135" s="46"/>
      <c r="P135" s="46"/>
      <c r="Q135" s="46"/>
      <c r="R135" s="46"/>
      <c r="S135" s="46"/>
      <c r="T135" s="46"/>
      <c r="U135" s="46"/>
      <c r="V135" s="46"/>
      <c r="W135" s="46"/>
    </row>
    <row r="136" spans="1:23" ht="18.75">
      <c r="A136" s="46"/>
      <c r="B136" s="46"/>
      <c r="C136" s="46"/>
      <c r="D136" s="46"/>
      <c r="E136" s="46"/>
      <c r="F136" s="46"/>
      <c r="G136" s="46"/>
      <c r="H136" s="46"/>
      <c r="I136" s="46"/>
      <c r="J136" s="46"/>
      <c r="K136" s="46"/>
      <c r="L136" s="46"/>
      <c r="M136" s="46"/>
      <c r="N136" s="46"/>
      <c r="O136" s="46"/>
      <c r="P136" s="46"/>
      <c r="Q136" s="46"/>
      <c r="R136" s="46"/>
      <c r="S136" s="46"/>
      <c r="T136" s="46"/>
      <c r="U136" s="46"/>
      <c r="V136" s="46"/>
      <c r="W136" s="46"/>
    </row>
    <row r="137" spans="1:23" ht="18.75">
      <c r="A137" s="46"/>
      <c r="B137" s="46"/>
      <c r="C137" s="46"/>
      <c r="D137" s="46"/>
      <c r="E137" s="46"/>
      <c r="F137" s="46"/>
      <c r="G137" s="46"/>
      <c r="H137" s="46"/>
      <c r="I137" s="46"/>
      <c r="J137" s="46"/>
      <c r="K137" s="46"/>
      <c r="L137" s="46"/>
      <c r="M137" s="46"/>
      <c r="N137" s="46"/>
      <c r="O137" s="46"/>
      <c r="P137" s="46"/>
      <c r="Q137" s="46"/>
      <c r="R137" s="46"/>
      <c r="S137" s="46"/>
      <c r="T137" s="46"/>
      <c r="U137" s="46"/>
      <c r="V137" s="46"/>
      <c r="W137" s="46"/>
    </row>
    <row r="138" spans="1:23" ht="18.75">
      <c r="A138" s="46"/>
      <c r="B138" s="46"/>
      <c r="C138" s="46"/>
      <c r="D138" s="46"/>
      <c r="E138" s="46"/>
      <c r="F138" s="46"/>
      <c r="G138" s="46"/>
      <c r="H138" s="46"/>
      <c r="I138" s="46"/>
      <c r="J138" s="46"/>
      <c r="K138" s="46"/>
      <c r="L138" s="46"/>
      <c r="M138" s="46"/>
      <c r="N138" s="46"/>
      <c r="O138" s="46"/>
      <c r="P138" s="46"/>
      <c r="Q138" s="46"/>
      <c r="R138" s="46"/>
      <c r="S138" s="46"/>
      <c r="T138" s="46"/>
      <c r="U138" s="46"/>
      <c r="V138" s="46"/>
      <c r="W138" s="46"/>
    </row>
    <row r="139" spans="1:23" ht="18.75">
      <c r="A139" s="46"/>
      <c r="B139" s="46"/>
      <c r="C139" s="46"/>
      <c r="D139" s="46"/>
      <c r="E139" s="46"/>
      <c r="F139" s="46"/>
      <c r="G139" s="46"/>
      <c r="H139" s="46"/>
      <c r="I139" s="46"/>
      <c r="J139" s="46"/>
      <c r="K139" s="46"/>
      <c r="L139" s="46"/>
      <c r="M139" s="46"/>
      <c r="N139" s="46"/>
      <c r="O139" s="46"/>
      <c r="P139" s="46"/>
      <c r="Q139" s="46"/>
      <c r="R139" s="46"/>
      <c r="S139" s="46"/>
      <c r="T139" s="46"/>
      <c r="U139" s="46"/>
      <c r="V139" s="46"/>
      <c r="W139" s="46"/>
    </row>
    <row r="140" spans="1:23" ht="18.75">
      <c r="A140" s="46"/>
      <c r="B140" s="46"/>
      <c r="C140" s="46"/>
      <c r="D140" s="46"/>
      <c r="E140" s="46"/>
      <c r="F140" s="46"/>
      <c r="G140" s="46"/>
      <c r="H140" s="46"/>
      <c r="I140" s="46"/>
      <c r="J140" s="46"/>
      <c r="K140" s="46"/>
      <c r="L140" s="46"/>
      <c r="M140" s="46"/>
      <c r="N140" s="46"/>
      <c r="O140" s="46"/>
      <c r="P140" s="46"/>
      <c r="Q140" s="46"/>
      <c r="R140" s="46"/>
      <c r="S140" s="46"/>
      <c r="T140" s="46"/>
      <c r="U140" s="46"/>
      <c r="V140" s="46"/>
      <c r="W140" s="46"/>
    </row>
    <row r="141" spans="1:23" ht="18.75">
      <c r="A141" s="46"/>
      <c r="B141" s="46"/>
      <c r="C141" s="46"/>
      <c r="D141" s="46"/>
      <c r="E141" s="46"/>
      <c r="F141" s="46"/>
      <c r="G141" s="46"/>
      <c r="H141" s="46"/>
      <c r="I141" s="46"/>
      <c r="J141" s="46"/>
      <c r="K141" s="46"/>
      <c r="L141" s="46"/>
      <c r="M141" s="46"/>
      <c r="N141" s="46"/>
      <c r="O141" s="46"/>
      <c r="P141" s="46"/>
      <c r="Q141" s="46"/>
      <c r="R141" s="46"/>
      <c r="S141" s="46"/>
      <c r="T141" s="46"/>
      <c r="U141" s="46"/>
      <c r="V141" s="46"/>
      <c r="W141" s="46"/>
    </row>
    <row r="142" spans="1:23" ht="18.75">
      <c r="A142" s="46"/>
      <c r="B142" s="46"/>
      <c r="C142" s="46"/>
      <c r="D142" s="46"/>
      <c r="E142" s="46"/>
      <c r="F142" s="46"/>
      <c r="G142" s="46"/>
      <c r="H142" s="46"/>
      <c r="I142" s="46"/>
      <c r="J142" s="46"/>
      <c r="K142" s="46"/>
      <c r="L142" s="46"/>
      <c r="M142" s="46"/>
      <c r="N142" s="46"/>
      <c r="O142" s="46"/>
      <c r="P142" s="46"/>
      <c r="Q142" s="46"/>
      <c r="R142" s="46"/>
      <c r="S142" s="46"/>
      <c r="T142" s="46"/>
      <c r="U142" s="46"/>
      <c r="V142" s="46"/>
      <c r="W142" s="46"/>
    </row>
    <row r="143" spans="1:23" ht="18.75">
      <c r="A143" s="46"/>
      <c r="B143" s="46"/>
      <c r="C143" s="46"/>
      <c r="D143" s="46"/>
      <c r="E143" s="46"/>
      <c r="F143" s="46"/>
      <c r="G143" s="46"/>
      <c r="H143" s="46"/>
      <c r="I143" s="46"/>
      <c r="J143" s="46"/>
      <c r="K143" s="46"/>
      <c r="L143" s="46"/>
      <c r="M143" s="46"/>
      <c r="N143" s="46"/>
      <c r="O143" s="46"/>
      <c r="P143" s="46"/>
      <c r="Q143" s="46"/>
      <c r="R143" s="46"/>
      <c r="S143" s="46"/>
      <c r="T143" s="46"/>
      <c r="U143" s="46"/>
      <c r="V143" s="46"/>
      <c r="W143" s="46"/>
    </row>
    <row r="144" spans="1:23" ht="18.75">
      <c r="A144" s="46"/>
      <c r="B144" s="46"/>
      <c r="C144" s="46"/>
      <c r="D144" s="46"/>
      <c r="E144" s="46"/>
      <c r="F144" s="46"/>
      <c r="G144" s="46"/>
      <c r="H144" s="46"/>
      <c r="I144" s="46"/>
      <c r="J144" s="46"/>
      <c r="K144" s="46"/>
      <c r="L144" s="46"/>
      <c r="M144" s="46"/>
      <c r="N144" s="46"/>
      <c r="O144" s="46"/>
      <c r="P144" s="46"/>
      <c r="Q144" s="46"/>
      <c r="R144" s="46"/>
      <c r="S144" s="46"/>
      <c r="T144" s="46"/>
      <c r="U144" s="46"/>
      <c r="V144" s="46"/>
      <c r="W144" s="46"/>
    </row>
    <row r="145" spans="1:23" ht="18.75">
      <c r="A145" s="46"/>
      <c r="B145" s="46"/>
      <c r="C145" s="46"/>
      <c r="D145" s="46"/>
      <c r="E145" s="46"/>
      <c r="F145" s="46"/>
      <c r="G145" s="46"/>
      <c r="H145" s="46"/>
      <c r="I145" s="46"/>
      <c r="J145" s="46"/>
      <c r="K145" s="46"/>
      <c r="L145" s="46"/>
      <c r="M145" s="46"/>
      <c r="N145" s="46"/>
      <c r="O145" s="46"/>
      <c r="P145" s="46"/>
      <c r="Q145" s="46"/>
      <c r="R145" s="46"/>
      <c r="S145" s="46"/>
      <c r="T145" s="46"/>
      <c r="U145" s="46"/>
      <c r="V145" s="46"/>
      <c r="W145" s="46"/>
    </row>
    <row r="146" spans="1:23" ht="18.75">
      <c r="A146" s="46"/>
      <c r="B146" s="46"/>
      <c r="C146" s="46"/>
      <c r="D146" s="46"/>
      <c r="E146" s="46"/>
      <c r="F146" s="46"/>
      <c r="G146" s="46"/>
      <c r="H146" s="46"/>
      <c r="I146" s="46"/>
      <c r="J146" s="46"/>
      <c r="K146" s="46"/>
      <c r="L146" s="46"/>
      <c r="M146" s="46"/>
      <c r="N146" s="46"/>
      <c r="O146" s="46"/>
      <c r="P146" s="46"/>
      <c r="Q146" s="46"/>
      <c r="R146" s="46"/>
      <c r="S146" s="46"/>
      <c r="T146" s="46"/>
      <c r="U146" s="46"/>
      <c r="V146" s="46"/>
      <c r="W146" s="46"/>
    </row>
    <row r="147" spans="1:23" ht="18.75">
      <c r="A147" s="46"/>
      <c r="B147" s="46"/>
      <c r="C147" s="46"/>
      <c r="D147" s="46"/>
      <c r="E147" s="46"/>
      <c r="F147" s="46"/>
      <c r="G147" s="46"/>
      <c r="H147" s="46"/>
      <c r="I147" s="46"/>
      <c r="J147" s="46"/>
      <c r="K147" s="46"/>
      <c r="L147" s="46"/>
      <c r="M147" s="46"/>
      <c r="N147" s="46"/>
      <c r="O147" s="46"/>
      <c r="P147" s="46"/>
      <c r="Q147" s="46"/>
      <c r="R147" s="46"/>
      <c r="S147" s="46"/>
      <c r="T147" s="46"/>
      <c r="U147" s="46"/>
      <c r="V147" s="46"/>
      <c r="W147" s="46"/>
    </row>
    <row r="148" spans="1:23" ht="18.75">
      <c r="A148" s="46"/>
      <c r="B148" s="46"/>
      <c r="C148" s="46"/>
      <c r="D148" s="46"/>
      <c r="E148" s="46"/>
      <c r="F148" s="46"/>
      <c r="G148" s="46"/>
      <c r="H148" s="46"/>
      <c r="I148" s="46"/>
      <c r="J148" s="46"/>
      <c r="K148" s="46"/>
      <c r="L148" s="46"/>
      <c r="M148" s="46"/>
      <c r="N148" s="46"/>
      <c r="O148" s="46"/>
      <c r="P148" s="46"/>
      <c r="Q148" s="46"/>
      <c r="R148" s="46"/>
      <c r="S148" s="46"/>
      <c r="T148" s="46"/>
      <c r="U148" s="46"/>
      <c r="V148" s="46"/>
      <c r="W148" s="46"/>
    </row>
    <row r="149" spans="1:23" ht="18.75">
      <c r="A149" s="46"/>
      <c r="B149" s="46"/>
      <c r="C149" s="46"/>
      <c r="D149" s="46"/>
      <c r="E149" s="46"/>
      <c r="F149" s="46"/>
      <c r="G149" s="46"/>
      <c r="H149" s="46"/>
      <c r="I149" s="46"/>
      <c r="J149" s="46"/>
      <c r="K149" s="46"/>
      <c r="L149" s="46"/>
      <c r="M149" s="46"/>
      <c r="N149" s="46"/>
      <c r="O149" s="46"/>
      <c r="P149" s="46"/>
      <c r="Q149" s="46"/>
      <c r="R149" s="46"/>
      <c r="S149" s="46"/>
      <c r="T149" s="46"/>
      <c r="U149" s="46"/>
      <c r="V149" s="46"/>
      <c r="W149" s="46"/>
    </row>
    <row r="150" spans="1:23" ht="18.75">
      <c r="A150" s="46"/>
      <c r="B150" s="46"/>
      <c r="C150" s="46"/>
      <c r="D150" s="46"/>
      <c r="E150" s="46"/>
      <c r="F150" s="46"/>
      <c r="G150" s="46"/>
      <c r="H150" s="46"/>
      <c r="I150" s="46"/>
      <c r="J150" s="46"/>
      <c r="K150" s="46"/>
      <c r="L150" s="46"/>
      <c r="M150" s="46"/>
      <c r="N150" s="46"/>
      <c r="O150" s="46"/>
      <c r="P150" s="46"/>
      <c r="Q150" s="46"/>
      <c r="R150" s="46"/>
      <c r="S150" s="46"/>
      <c r="T150" s="46"/>
      <c r="U150" s="46"/>
      <c r="V150" s="46"/>
      <c r="W150" s="46"/>
    </row>
    <row r="151" spans="1:23" ht="18.75">
      <c r="A151" s="46"/>
      <c r="B151" s="46"/>
      <c r="C151" s="46"/>
      <c r="D151" s="46"/>
      <c r="E151" s="46"/>
      <c r="F151" s="46"/>
      <c r="G151" s="46"/>
      <c r="H151" s="46"/>
      <c r="I151" s="46"/>
      <c r="J151" s="46"/>
      <c r="K151" s="46"/>
      <c r="L151" s="46"/>
      <c r="M151" s="46"/>
      <c r="N151" s="46"/>
      <c r="O151" s="46"/>
      <c r="P151" s="46"/>
      <c r="Q151" s="46"/>
      <c r="R151" s="46"/>
      <c r="S151" s="46"/>
      <c r="T151" s="46"/>
      <c r="U151" s="46"/>
      <c r="V151" s="46"/>
      <c r="W151" s="46"/>
    </row>
    <row r="152" spans="1:23" ht="18.75">
      <c r="A152" s="46"/>
      <c r="B152" s="46"/>
      <c r="C152" s="46"/>
      <c r="D152" s="46"/>
      <c r="E152" s="46"/>
      <c r="F152" s="46"/>
      <c r="G152" s="46"/>
      <c r="H152" s="46"/>
      <c r="I152" s="46"/>
      <c r="J152" s="46"/>
      <c r="K152" s="46"/>
      <c r="L152" s="46"/>
      <c r="M152" s="46"/>
      <c r="N152" s="46"/>
      <c r="O152" s="46"/>
      <c r="P152" s="46"/>
      <c r="Q152" s="46"/>
      <c r="R152" s="46"/>
      <c r="S152" s="46"/>
      <c r="T152" s="46"/>
      <c r="U152" s="46"/>
      <c r="V152" s="46"/>
      <c r="W152" s="46"/>
    </row>
    <row r="153" spans="1:23" ht="18.75">
      <c r="A153" s="46"/>
      <c r="B153" s="46"/>
      <c r="C153" s="46"/>
      <c r="D153" s="46"/>
      <c r="E153" s="46"/>
      <c r="F153" s="46"/>
      <c r="G153" s="46"/>
      <c r="H153" s="46"/>
      <c r="I153" s="46"/>
      <c r="J153" s="46"/>
      <c r="K153" s="46"/>
      <c r="L153" s="46"/>
      <c r="M153" s="46"/>
      <c r="N153" s="46"/>
      <c r="O153" s="46"/>
      <c r="P153" s="46"/>
      <c r="Q153" s="46"/>
      <c r="R153" s="46"/>
      <c r="S153" s="46"/>
      <c r="T153" s="46"/>
      <c r="U153" s="46"/>
      <c r="V153" s="46"/>
      <c r="W153" s="46"/>
    </row>
    <row r="154" spans="1:23" ht="18.75">
      <c r="A154" s="46"/>
      <c r="B154" s="46"/>
      <c r="C154" s="46"/>
      <c r="D154" s="46"/>
      <c r="E154" s="46"/>
      <c r="F154" s="46"/>
      <c r="G154" s="46"/>
      <c r="H154" s="46"/>
      <c r="I154" s="46"/>
      <c r="J154" s="46"/>
      <c r="K154" s="46"/>
      <c r="L154" s="46"/>
      <c r="M154" s="46"/>
      <c r="N154" s="46"/>
      <c r="O154" s="46"/>
      <c r="P154" s="46"/>
      <c r="Q154" s="46"/>
      <c r="R154" s="46"/>
      <c r="S154" s="46"/>
      <c r="T154" s="46"/>
      <c r="U154" s="46"/>
      <c r="V154" s="46"/>
      <c r="W154" s="46"/>
    </row>
    <row r="155" spans="1:23" ht="18.75">
      <c r="A155" s="46"/>
      <c r="B155" s="46"/>
      <c r="C155" s="46"/>
      <c r="D155" s="46"/>
      <c r="E155" s="46"/>
      <c r="F155" s="46"/>
      <c r="G155" s="46"/>
      <c r="H155" s="46"/>
      <c r="I155" s="46"/>
      <c r="J155" s="46"/>
      <c r="K155" s="46"/>
      <c r="L155" s="46"/>
      <c r="M155" s="46"/>
      <c r="N155" s="46"/>
      <c r="O155" s="46"/>
      <c r="P155" s="46"/>
      <c r="Q155" s="46"/>
      <c r="R155" s="46"/>
      <c r="S155" s="46"/>
      <c r="T155" s="46"/>
      <c r="U155" s="46"/>
      <c r="V155" s="46"/>
      <c r="W155" s="46"/>
    </row>
    <row r="156" spans="1:23" ht="18.75">
      <c r="A156" s="46"/>
      <c r="B156" s="46"/>
      <c r="C156" s="46"/>
      <c r="D156" s="46"/>
      <c r="E156" s="46"/>
      <c r="F156" s="46"/>
      <c r="G156" s="46"/>
      <c r="H156" s="46"/>
      <c r="I156" s="46"/>
      <c r="J156" s="46"/>
      <c r="K156" s="46"/>
      <c r="L156" s="46"/>
      <c r="M156" s="46"/>
      <c r="N156" s="46"/>
      <c r="O156" s="46"/>
      <c r="P156" s="46"/>
      <c r="Q156" s="46"/>
      <c r="R156" s="46"/>
      <c r="S156" s="46"/>
      <c r="T156" s="46"/>
      <c r="U156" s="46"/>
      <c r="V156" s="46"/>
      <c r="W156" s="46"/>
    </row>
    <row r="157" spans="1:23" ht="18.75">
      <c r="A157" s="46"/>
      <c r="B157" s="46"/>
      <c r="C157" s="46"/>
      <c r="D157" s="46"/>
      <c r="E157" s="46"/>
      <c r="F157" s="46"/>
      <c r="G157" s="46"/>
      <c r="H157" s="46"/>
      <c r="I157" s="46"/>
      <c r="J157" s="46"/>
      <c r="K157" s="46"/>
      <c r="L157" s="46"/>
      <c r="M157" s="46"/>
      <c r="N157" s="46"/>
      <c r="O157" s="46"/>
      <c r="P157" s="46"/>
      <c r="Q157" s="46"/>
      <c r="R157" s="46"/>
      <c r="S157" s="46"/>
      <c r="T157" s="46"/>
      <c r="U157" s="46"/>
      <c r="V157" s="46"/>
      <c r="W157" s="46"/>
    </row>
    <row r="158" spans="1:23" ht="18.75">
      <c r="A158" s="46"/>
      <c r="B158" s="46"/>
      <c r="C158" s="46"/>
      <c r="D158" s="46"/>
      <c r="E158" s="46"/>
      <c r="F158" s="46"/>
      <c r="G158" s="46"/>
      <c r="H158" s="46"/>
      <c r="I158" s="46"/>
      <c r="J158" s="46"/>
      <c r="K158" s="46"/>
      <c r="L158" s="46"/>
      <c r="M158" s="46"/>
      <c r="N158" s="46"/>
      <c r="O158" s="46"/>
      <c r="P158" s="46"/>
      <c r="Q158" s="46"/>
      <c r="R158" s="46"/>
      <c r="S158" s="46"/>
      <c r="T158" s="46"/>
      <c r="U158" s="46"/>
      <c r="V158" s="46"/>
      <c r="W158" s="46"/>
    </row>
    <row r="159" spans="1:23" ht="18.75">
      <c r="A159" s="46"/>
      <c r="B159" s="46"/>
      <c r="C159" s="46"/>
      <c r="D159" s="46"/>
      <c r="E159" s="46"/>
      <c r="F159" s="46"/>
      <c r="G159" s="46"/>
      <c r="H159" s="46"/>
      <c r="I159" s="46"/>
      <c r="J159" s="46"/>
      <c r="K159" s="46"/>
      <c r="L159" s="46"/>
      <c r="M159" s="46"/>
      <c r="N159" s="46"/>
      <c r="O159" s="46"/>
      <c r="P159" s="46"/>
      <c r="Q159" s="46"/>
      <c r="R159" s="46"/>
      <c r="S159" s="46"/>
      <c r="T159" s="46"/>
      <c r="U159" s="46"/>
      <c r="V159" s="46"/>
      <c r="W159" s="46"/>
    </row>
    <row r="160" spans="1:23" ht="18.75">
      <c r="A160" s="46"/>
      <c r="B160" s="46"/>
      <c r="C160" s="46"/>
      <c r="D160" s="46"/>
      <c r="E160" s="46"/>
      <c r="F160" s="46"/>
      <c r="G160" s="46"/>
      <c r="H160" s="46"/>
      <c r="I160" s="46"/>
      <c r="J160" s="46"/>
      <c r="K160" s="46"/>
      <c r="L160" s="46"/>
      <c r="M160" s="46"/>
      <c r="N160" s="46"/>
      <c r="O160" s="46"/>
      <c r="P160" s="46"/>
      <c r="Q160" s="46"/>
      <c r="R160" s="46"/>
      <c r="S160" s="46"/>
      <c r="T160" s="46"/>
      <c r="U160" s="46"/>
      <c r="V160" s="46"/>
      <c r="W160" s="46"/>
    </row>
    <row r="161" spans="1:23" ht="18.75">
      <c r="A161" s="46"/>
      <c r="B161" s="46"/>
      <c r="C161" s="46"/>
      <c r="D161" s="46"/>
      <c r="E161" s="46"/>
      <c r="F161" s="46"/>
      <c r="G161" s="46"/>
      <c r="H161" s="46"/>
      <c r="I161" s="46"/>
      <c r="J161" s="46"/>
      <c r="K161" s="46"/>
      <c r="L161" s="46"/>
      <c r="M161" s="46"/>
      <c r="N161" s="46"/>
      <c r="O161" s="46"/>
      <c r="P161" s="46"/>
      <c r="Q161" s="46"/>
      <c r="R161" s="46"/>
      <c r="S161" s="46"/>
      <c r="T161" s="46"/>
      <c r="U161" s="46"/>
      <c r="V161" s="46"/>
      <c r="W161" s="46"/>
    </row>
    <row r="162" spans="1:23" ht="18.75">
      <c r="A162" s="46"/>
      <c r="B162" s="46"/>
      <c r="C162" s="46"/>
      <c r="D162" s="46"/>
      <c r="E162" s="46"/>
      <c r="F162" s="46"/>
      <c r="G162" s="46"/>
      <c r="H162" s="46"/>
      <c r="I162" s="46"/>
      <c r="J162" s="46"/>
      <c r="K162" s="46"/>
      <c r="L162" s="46"/>
      <c r="M162" s="46"/>
      <c r="N162" s="46"/>
      <c r="O162" s="46"/>
      <c r="P162" s="46"/>
      <c r="Q162" s="46"/>
      <c r="R162" s="46"/>
      <c r="S162" s="46"/>
      <c r="T162" s="46"/>
      <c r="U162" s="46"/>
      <c r="V162" s="46"/>
      <c r="W162" s="46"/>
    </row>
    <row r="163" spans="1:23" ht="18.75">
      <c r="A163" s="46"/>
      <c r="B163" s="46"/>
      <c r="C163" s="46"/>
      <c r="D163" s="46"/>
      <c r="E163" s="46"/>
      <c r="F163" s="46"/>
      <c r="G163" s="46"/>
      <c r="H163" s="46"/>
      <c r="I163" s="46"/>
      <c r="J163" s="46"/>
      <c r="K163" s="46"/>
      <c r="L163" s="46"/>
      <c r="M163" s="46"/>
      <c r="N163" s="46"/>
      <c r="O163" s="46"/>
      <c r="P163" s="46"/>
      <c r="Q163" s="46"/>
      <c r="R163" s="46"/>
      <c r="S163" s="46"/>
      <c r="T163" s="46"/>
      <c r="U163" s="46"/>
      <c r="V163" s="46"/>
      <c r="W163" s="46"/>
    </row>
    <row r="164" spans="1:23" ht="18.75">
      <c r="A164" s="46"/>
      <c r="B164" s="46"/>
      <c r="C164" s="46"/>
      <c r="D164" s="46"/>
      <c r="E164" s="46"/>
      <c r="F164" s="46"/>
      <c r="G164" s="46"/>
      <c r="H164" s="46"/>
      <c r="I164" s="46"/>
      <c r="J164" s="46"/>
      <c r="K164" s="46"/>
      <c r="L164" s="46"/>
      <c r="M164" s="46"/>
      <c r="N164" s="46"/>
      <c r="O164" s="46"/>
      <c r="P164" s="46"/>
      <c r="Q164" s="46"/>
      <c r="R164" s="46"/>
      <c r="S164" s="46"/>
      <c r="T164" s="46"/>
      <c r="U164" s="46"/>
      <c r="V164" s="46"/>
      <c r="W164" s="46"/>
    </row>
    <row r="165" spans="1:23" ht="18.75">
      <c r="A165" s="46"/>
      <c r="B165" s="46"/>
      <c r="C165" s="46"/>
      <c r="D165" s="46"/>
      <c r="E165" s="46"/>
      <c r="F165" s="46"/>
      <c r="G165" s="46"/>
      <c r="H165" s="46"/>
      <c r="I165" s="46"/>
      <c r="J165" s="46"/>
      <c r="K165" s="46"/>
      <c r="L165" s="46"/>
      <c r="M165" s="46"/>
      <c r="N165" s="46"/>
      <c r="O165" s="46"/>
      <c r="P165" s="46"/>
      <c r="Q165" s="46"/>
      <c r="R165" s="46"/>
      <c r="S165" s="46"/>
      <c r="T165" s="46"/>
      <c r="U165" s="46"/>
      <c r="V165" s="46"/>
      <c r="W165" s="46"/>
    </row>
    <row r="166" spans="1:23" ht="18.75">
      <c r="A166" s="46"/>
      <c r="B166" s="46"/>
      <c r="C166" s="46"/>
      <c r="D166" s="46"/>
      <c r="E166" s="46"/>
      <c r="F166" s="46"/>
      <c r="G166" s="46"/>
      <c r="H166" s="46"/>
      <c r="I166" s="46"/>
      <c r="J166" s="46"/>
      <c r="K166" s="46"/>
      <c r="L166" s="46"/>
      <c r="M166" s="46"/>
      <c r="N166" s="46"/>
      <c r="O166" s="46"/>
      <c r="P166" s="46"/>
      <c r="Q166" s="46"/>
      <c r="R166" s="46"/>
      <c r="S166" s="46"/>
      <c r="T166" s="46"/>
      <c r="U166" s="46"/>
      <c r="V166" s="46"/>
      <c r="W166" s="46"/>
    </row>
    <row r="167" spans="1:23" ht="18.75">
      <c r="A167" s="46"/>
      <c r="B167" s="46"/>
      <c r="C167" s="46"/>
      <c r="D167" s="46"/>
      <c r="E167" s="46"/>
      <c r="F167" s="46"/>
      <c r="G167" s="46"/>
      <c r="H167" s="46"/>
      <c r="I167" s="46"/>
      <c r="J167" s="46"/>
      <c r="K167" s="46"/>
      <c r="L167" s="46"/>
      <c r="M167" s="46"/>
      <c r="N167" s="46"/>
      <c r="O167" s="46"/>
      <c r="P167" s="46"/>
      <c r="Q167" s="46"/>
      <c r="R167" s="46"/>
      <c r="S167" s="46"/>
      <c r="T167" s="46"/>
      <c r="U167" s="46"/>
      <c r="V167" s="46"/>
      <c r="W167" s="46"/>
    </row>
    <row r="168" spans="1:23" ht="18.75">
      <c r="A168" s="46"/>
      <c r="B168" s="46"/>
      <c r="C168" s="46"/>
      <c r="D168" s="46"/>
      <c r="E168" s="46"/>
      <c r="F168" s="46"/>
      <c r="G168" s="46"/>
      <c r="H168" s="46"/>
      <c r="I168" s="46"/>
      <c r="J168" s="46"/>
      <c r="K168" s="46"/>
      <c r="L168" s="46"/>
      <c r="M168" s="46"/>
      <c r="N168" s="46"/>
      <c r="O168" s="46"/>
      <c r="P168" s="46"/>
      <c r="Q168" s="46"/>
      <c r="R168" s="46"/>
      <c r="S168" s="46"/>
      <c r="T168" s="46"/>
      <c r="U168" s="46"/>
      <c r="V168" s="46"/>
      <c r="W168" s="46"/>
    </row>
    <row r="169" spans="1:23" ht="18.75">
      <c r="A169" s="46"/>
      <c r="B169" s="46"/>
      <c r="C169" s="46"/>
      <c r="D169" s="46"/>
      <c r="E169" s="46"/>
      <c r="F169" s="46"/>
      <c r="G169" s="46"/>
      <c r="H169" s="46"/>
      <c r="I169" s="46"/>
      <c r="J169" s="46"/>
      <c r="K169" s="46"/>
      <c r="L169" s="46"/>
      <c r="M169" s="46"/>
      <c r="N169" s="46"/>
      <c r="O169" s="46"/>
      <c r="P169" s="46"/>
      <c r="Q169" s="46"/>
      <c r="R169" s="46"/>
      <c r="S169" s="46"/>
      <c r="T169" s="46"/>
      <c r="U169" s="46"/>
      <c r="V169" s="46"/>
      <c r="W169" s="46"/>
    </row>
    <row r="170" spans="1:23" ht="18.75">
      <c r="A170" s="46"/>
      <c r="B170" s="46"/>
      <c r="C170" s="46"/>
      <c r="D170" s="46"/>
      <c r="E170" s="46"/>
      <c r="F170" s="46"/>
      <c r="G170" s="46"/>
      <c r="H170" s="46"/>
      <c r="I170" s="46"/>
      <c r="J170" s="46"/>
      <c r="K170" s="46"/>
      <c r="L170" s="46"/>
      <c r="M170" s="46"/>
      <c r="N170" s="46"/>
      <c r="O170" s="46"/>
      <c r="P170" s="46"/>
      <c r="Q170" s="46"/>
      <c r="R170" s="46"/>
      <c r="S170" s="46"/>
      <c r="T170" s="46"/>
      <c r="U170" s="46"/>
      <c r="V170" s="46"/>
      <c r="W170" s="46"/>
    </row>
    <row r="171" spans="1:23" ht="18.75">
      <c r="A171" s="46"/>
      <c r="B171" s="46"/>
      <c r="C171" s="46"/>
      <c r="D171" s="46"/>
      <c r="E171" s="46"/>
      <c r="F171" s="46"/>
      <c r="G171" s="46"/>
      <c r="H171" s="46"/>
      <c r="I171" s="46"/>
      <c r="J171" s="46"/>
      <c r="K171" s="46"/>
      <c r="L171" s="46"/>
      <c r="M171" s="46"/>
      <c r="N171" s="46"/>
      <c r="O171" s="46"/>
      <c r="P171" s="46"/>
      <c r="Q171" s="46"/>
      <c r="R171" s="46"/>
      <c r="S171" s="46"/>
      <c r="T171" s="46"/>
      <c r="U171" s="46"/>
      <c r="V171" s="46"/>
      <c r="W171" s="46"/>
    </row>
    <row r="172" spans="1:23" ht="18.75">
      <c r="A172" s="46"/>
      <c r="B172" s="46"/>
      <c r="C172" s="46"/>
      <c r="D172" s="46"/>
      <c r="E172" s="46"/>
      <c r="F172" s="46"/>
      <c r="G172" s="46"/>
      <c r="H172" s="46"/>
      <c r="I172" s="46"/>
      <c r="J172" s="46"/>
      <c r="K172" s="46"/>
      <c r="L172" s="46"/>
      <c r="M172" s="46"/>
      <c r="N172" s="46"/>
      <c r="O172" s="46"/>
      <c r="P172" s="46"/>
      <c r="Q172" s="46"/>
      <c r="R172" s="46"/>
      <c r="S172" s="46"/>
      <c r="T172" s="46"/>
      <c r="U172" s="46"/>
      <c r="V172" s="46"/>
      <c r="W172" s="46"/>
    </row>
    <row r="173" spans="1:23" ht="18.75">
      <c r="A173" s="46"/>
      <c r="B173" s="46"/>
      <c r="C173" s="46"/>
      <c r="D173" s="46"/>
      <c r="E173" s="46"/>
      <c r="F173" s="46"/>
      <c r="G173" s="46"/>
      <c r="H173" s="46"/>
      <c r="I173" s="46"/>
      <c r="J173" s="46"/>
      <c r="K173" s="46"/>
      <c r="L173" s="46"/>
      <c r="M173" s="46"/>
      <c r="N173" s="46"/>
      <c r="O173" s="46"/>
      <c r="P173" s="46"/>
      <c r="Q173" s="46"/>
      <c r="R173" s="46"/>
      <c r="S173" s="46"/>
      <c r="T173" s="46"/>
      <c r="U173" s="46"/>
      <c r="V173" s="46"/>
      <c r="W173" s="46"/>
    </row>
    <row r="174" spans="1:23" ht="18.75">
      <c r="A174" s="46"/>
      <c r="B174" s="46"/>
      <c r="C174" s="46"/>
      <c r="D174" s="46"/>
      <c r="E174" s="46"/>
      <c r="F174" s="46"/>
      <c r="G174" s="46"/>
      <c r="H174" s="46"/>
      <c r="I174" s="46"/>
      <c r="J174" s="46"/>
      <c r="K174" s="46"/>
      <c r="L174" s="46"/>
      <c r="M174" s="46"/>
      <c r="N174" s="46"/>
      <c r="O174" s="46"/>
      <c r="P174" s="46"/>
      <c r="Q174" s="46"/>
      <c r="R174" s="46"/>
      <c r="S174" s="46"/>
      <c r="T174" s="46"/>
      <c r="U174" s="46"/>
      <c r="V174" s="46"/>
      <c r="W174" s="46"/>
    </row>
    <row r="175" spans="1:23" ht="18.75">
      <c r="A175" s="46"/>
      <c r="B175" s="46"/>
      <c r="C175" s="46"/>
      <c r="D175" s="46"/>
      <c r="E175" s="46"/>
      <c r="F175" s="46"/>
      <c r="G175" s="46"/>
      <c r="H175" s="46"/>
      <c r="I175" s="46"/>
      <c r="J175" s="46"/>
      <c r="K175" s="46"/>
      <c r="L175" s="46"/>
      <c r="M175" s="46"/>
      <c r="N175" s="46"/>
      <c r="O175" s="46"/>
      <c r="P175" s="46"/>
      <c r="Q175" s="46"/>
      <c r="R175" s="46"/>
      <c r="S175" s="46"/>
      <c r="T175" s="46"/>
      <c r="U175" s="46"/>
      <c r="V175" s="46"/>
      <c r="W175" s="46"/>
    </row>
    <row r="176" spans="1:23" ht="18.75">
      <c r="A176" s="46"/>
      <c r="B176" s="46"/>
      <c r="C176" s="46"/>
      <c r="D176" s="46"/>
      <c r="E176" s="46"/>
      <c r="F176" s="46"/>
      <c r="G176" s="46"/>
      <c r="H176" s="46"/>
      <c r="I176" s="46"/>
      <c r="J176" s="46"/>
      <c r="K176" s="46"/>
      <c r="L176" s="46"/>
      <c r="M176" s="46"/>
      <c r="N176" s="46"/>
      <c r="O176" s="46"/>
      <c r="P176" s="46"/>
      <c r="Q176" s="46"/>
      <c r="R176" s="46"/>
      <c r="S176" s="46"/>
      <c r="T176" s="46"/>
      <c r="U176" s="46"/>
      <c r="V176" s="46"/>
      <c r="W176" s="46"/>
    </row>
    <row r="177" spans="1:23" ht="18.75">
      <c r="A177" s="46"/>
      <c r="B177" s="46"/>
      <c r="C177" s="46"/>
      <c r="D177" s="46"/>
      <c r="E177" s="46"/>
      <c r="F177" s="46"/>
      <c r="G177" s="46"/>
      <c r="H177" s="46"/>
      <c r="I177" s="46"/>
      <c r="J177" s="46"/>
      <c r="K177" s="46"/>
      <c r="L177" s="46"/>
      <c r="M177" s="46"/>
      <c r="N177" s="46"/>
      <c r="O177" s="46"/>
      <c r="P177" s="46"/>
      <c r="Q177" s="46"/>
      <c r="R177" s="46"/>
      <c r="S177" s="46"/>
      <c r="T177" s="46"/>
      <c r="U177" s="46"/>
      <c r="V177" s="46"/>
      <c r="W177" s="46"/>
    </row>
    <row r="178" spans="1:23" ht="18.75">
      <c r="A178" s="46"/>
      <c r="B178" s="46"/>
      <c r="C178" s="46"/>
      <c r="D178" s="46"/>
      <c r="E178" s="46"/>
      <c r="F178" s="46"/>
      <c r="G178" s="46"/>
      <c r="H178" s="46"/>
      <c r="I178" s="46"/>
      <c r="J178" s="46"/>
      <c r="K178" s="46"/>
      <c r="L178" s="46"/>
      <c r="M178" s="46"/>
      <c r="N178" s="46"/>
      <c r="O178" s="46"/>
      <c r="P178" s="46"/>
      <c r="Q178" s="46"/>
      <c r="R178" s="46"/>
      <c r="S178" s="46"/>
      <c r="T178" s="46"/>
      <c r="U178" s="46"/>
      <c r="V178" s="46"/>
      <c r="W178" s="46"/>
    </row>
    <row r="179" spans="1:23" ht="18.75">
      <c r="A179" s="46"/>
      <c r="B179" s="46"/>
      <c r="C179" s="46"/>
      <c r="D179" s="46"/>
      <c r="E179" s="46"/>
      <c r="F179" s="46"/>
      <c r="G179" s="46"/>
      <c r="H179" s="46"/>
      <c r="I179" s="46"/>
      <c r="J179" s="46"/>
      <c r="K179" s="46"/>
      <c r="L179" s="46"/>
      <c r="M179" s="46"/>
      <c r="N179" s="46"/>
      <c r="O179" s="46"/>
      <c r="P179" s="46"/>
      <c r="Q179" s="46"/>
      <c r="R179" s="46"/>
      <c r="S179" s="46"/>
      <c r="T179" s="46"/>
      <c r="U179" s="46"/>
      <c r="V179" s="46"/>
      <c r="W179" s="46"/>
    </row>
    <row r="180" spans="1:23" ht="18.75">
      <c r="A180" s="46"/>
      <c r="B180" s="46"/>
      <c r="C180" s="46"/>
      <c r="D180" s="46"/>
      <c r="E180" s="46"/>
      <c r="F180" s="46"/>
      <c r="G180" s="46"/>
      <c r="H180" s="46"/>
      <c r="I180" s="46"/>
      <c r="J180" s="46"/>
      <c r="K180" s="46"/>
      <c r="L180" s="46"/>
      <c r="M180" s="46"/>
      <c r="N180" s="46"/>
      <c r="O180" s="46"/>
      <c r="P180" s="46"/>
      <c r="Q180" s="46"/>
      <c r="R180" s="46"/>
      <c r="S180" s="46"/>
      <c r="T180" s="46"/>
      <c r="U180" s="46"/>
      <c r="V180" s="46"/>
      <c r="W180" s="46"/>
    </row>
    <row r="181" spans="1:23" ht="18.75">
      <c r="A181" s="46"/>
      <c r="B181" s="46"/>
      <c r="C181" s="46"/>
      <c r="D181" s="46"/>
      <c r="E181" s="46"/>
      <c r="F181" s="46"/>
      <c r="G181" s="46"/>
      <c r="H181" s="46"/>
      <c r="I181" s="46"/>
      <c r="J181" s="46"/>
      <c r="K181" s="46"/>
      <c r="L181" s="46"/>
      <c r="M181" s="46"/>
      <c r="N181" s="46"/>
      <c r="O181" s="46"/>
      <c r="P181" s="46"/>
      <c r="Q181" s="46"/>
      <c r="R181" s="46"/>
      <c r="S181" s="46"/>
      <c r="T181" s="46"/>
      <c r="U181" s="46"/>
      <c r="V181" s="46"/>
      <c r="W181" s="46"/>
    </row>
    <row r="182" spans="1:23" ht="18.75">
      <c r="A182" s="46"/>
      <c r="B182" s="46"/>
      <c r="C182" s="46"/>
      <c r="D182" s="46"/>
      <c r="E182" s="46"/>
      <c r="F182" s="46"/>
      <c r="G182" s="46"/>
      <c r="H182" s="46"/>
      <c r="I182" s="46"/>
      <c r="J182" s="46"/>
      <c r="K182" s="46"/>
      <c r="L182" s="46"/>
      <c r="M182" s="46"/>
      <c r="N182" s="46"/>
      <c r="O182" s="46"/>
      <c r="P182" s="46"/>
      <c r="Q182" s="46"/>
      <c r="R182" s="46"/>
      <c r="S182" s="46"/>
      <c r="T182" s="46"/>
      <c r="U182" s="46"/>
      <c r="V182" s="46"/>
      <c r="W182" s="46"/>
    </row>
    <row r="183" spans="1:23" ht="18.75">
      <c r="A183" s="46"/>
      <c r="B183" s="46"/>
      <c r="C183" s="46"/>
      <c r="D183" s="46"/>
      <c r="E183" s="46"/>
      <c r="F183" s="46"/>
      <c r="G183" s="46"/>
      <c r="H183" s="46"/>
      <c r="I183" s="46"/>
      <c r="J183" s="46"/>
      <c r="K183" s="46"/>
      <c r="L183" s="46"/>
      <c r="M183" s="46"/>
      <c r="N183" s="46"/>
      <c r="O183" s="46"/>
      <c r="P183" s="46"/>
      <c r="Q183" s="46"/>
      <c r="R183" s="46"/>
      <c r="S183" s="46"/>
      <c r="T183" s="46"/>
      <c r="U183" s="46"/>
      <c r="V183" s="46"/>
      <c r="W183" s="46"/>
    </row>
    <row r="184" spans="1:23" ht="18.75">
      <c r="A184" s="46"/>
      <c r="B184" s="46"/>
      <c r="C184" s="46"/>
      <c r="D184" s="46"/>
      <c r="E184" s="46"/>
      <c r="F184" s="46"/>
      <c r="G184" s="46"/>
      <c r="H184" s="46"/>
      <c r="I184" s="46"/>
      <c r="J184" s="46"/>
      <c r="K184" s="46"/>
      <c r="L184" s="46"/>
      <c r="M184" s="46"/>
      <c r="N184" s="46"/>
      <c r="O184" s="46"/>
      <c r="P184" s="46"/>
      <c r="Q184" s="46"/>
      <c r="R184" s="46"/>
      <c r="S184" s="46"/>
      <c r="T184" s="46"/>
      <c r="U184" s="46"/>
      <c r="V184" s="46"/>
      <c r="W184" s="46"/>
    </row>
    <row r="185" spans="1:23" ht="18.75">
      <c r="A185" s="46"/>
      <c r="B185" s="46"/>
      <c r="C185" s="46"/>
      <c r="D185" s="46"/>
      <c r="E185" s="46"/>
      <c r="F185" s="46"/>
      <c r="G185" s="46"/>
      <c r="H185" s="46"/>
      <c r="I185" s="46"/>
      <c r="J185" s="46"/>
      <c r="K185" s="46"/>
      <c r="L185" s="46"/>
      <c r="M185" s="46"/>
      <c r="N185" s="46"/>
      <c r="O185" s="46"/>
      <c r="P185" s="46"/>
      <c r="Q185" s="46"/>
      <c r="R185" s="46"/>
      <c r="S185" s="46"/>
      <c r="T185" s="46"/>
      <c r="U185" s="46"/>
      <c r="V185" s="46"/>
      <c r="W185" s="46"/>
    </row>
    <row r="186" spans="1:23" ht="18.75">
      <c r="A186" s="46"/>
      <c r="B186" s="46"/>
      <c r="C186" s="46"/>
      <c r="D186" s="46"/>
      <c r="E186" s="46"/>
      <c r="F186" s="46"/>
      <c r="G186" s="46"/>
      <c r="H186" s="46"/>
      <c r="I186" s="46"/>
      <c r="J186" s="46"/>
      <c r="K186" s="46"/>
      <c r="L186" s="46"/>
      <c r="M186" s="46"/>
      <c r="N186" s="46"/>
      <c r="O186" s="46"/>
      <c r="P186" s="46"/>
      <c r="Q186" s="46"/>
      <c r="R186" s="46"/>
      <c r="S186" s="46"/>
      <c r="T186" s="46"/>
      <c r="U186" s="46"/>
      <c r="V186" s="46"/>
      <c r="W186" s="46"/>
    </row>
    <row r="187" spans="1:23" ht="18.75">
      <c r="A187" s="46"/>
      <c r="B187" s="46"/>
      <c r="C187" s="46"/>
      <c r="D187" s="46"/>
      <c r="E187" s="46"/>
      <c r="F187" s="46"/>
      <c r="G187" s="46"/>
      <c r="H187" s="46"/>
      <c r="I187" s="46"/>
      <c r="J187" s="46"/>
      <c r="K187" s="46"/>
      <c r="L187" s="46"/>
      <c r="M187" s="46"/>
      <c r="N187" s="46"/>
      <c r="O187" s="46"/>
      <c r="P187" s="46"/>
      <c r="Q187" s="46"/>
      <c r="R187" s="46"/>
      <c r="S187" s="46"/>
      <c r="T187" s="46"/>
      <c r="U187" s="46"/>
      <c r="V187" s="46"/>
      <c r="W187" s="46"/>
    </row>
    <row r="188" spans="1:23" ht="18.75">
      <c r="A188" s="46"/>
      <c r="B188" s="46"/>
      <c r="C188" s="46"/>
      <c r="D188" s="46"/>
      <c r="E188" s="46"/>
      <c r="F188" s="46"/>
      <c r="G188" s="46"/>
      <c r="H188" s="46"/>
      <c r="I188" s="46"/>
      <c r="J188" s="46"/>
      <c r="K188" s="46"/>
      <c r="L188" s="46"/>
      <c r="M188" s="46"/>
      <c r="N188" s="46"/>
      <c r="O188" s="46"/>
      <c r="P188" s="46"/>
      <c r="Q188" s="46"/>
      <c r="R188" s="46"/>
      <c r="S188" s="46"/>
      <c r="T188" s="46"/>
      <c r="U188" s="46"/>
      <c r="V188" s="46"/>
      <c r="W188" s="46"/>
    </row>
    <row r="189" spans="1:23" ht="18.75">
      <c r="A189" s="46"/>
      <c r="B189" s="46"/>
      <c r="C189" s="46"/>
      <c r="D189" s="46"/>
      <c r="E189" s="46"/>
      <c r="F189" s="46"/>
      <c r="G189" s="46"/>
      <c r="H189" s="46"/>
      <c r="I189" s="46"/>
      <c r="J189" s="46"/>
      <c r="K189" s="46"/>
      <c r="L189" s="46"/>
      <c r="M189" s="46"/>
      <c r="N189" s="46"/>
      <c r="O189" s="46"/>
      <c r="P189" s="46"/>
      <c r="Q189" s="46"/>
      <c r="R189" s="46"/>
      <c r="S189" s="46"/>
      <c r="T189" s="46"/>
      <c r="U189" s="46"/>
      <c r="V189" s="46"/>
      <c r="W189" s="46"/>
    </row>
    <row r="190" spans="1:23" ht="18.75">
      <c r="A190" s="46"/>
      <c r="B190" s="46"/>
      <c r="C190" s="46"/>
      <c r="D190" s="46"/>
      <c r="E190" s="46"/>
      <c r="F190" s="46"/>
      <c r="G190" s="46"/>
      <c r="H190" s="46"/>
      <c r="I190" s="46"/>
      <c r="J190" s="46"/>
      <c r="K190" s="46"/>
      <c r="L190" s="46"/>
      <c r="M190" s="46"/>
      <c r="N190" s="46"/>
      <c r="O190" s="46"/>
      <c r="P190" s="46"/>
      <c r="Q190" s="46"/>
      <c r="R190" s="46"/>
      <c r="S190" s="46"/>
      <c r="T190" s="46"/>
      <c r="U190" s="46"/>
      <c r="V190" s="46"/>
      <c r="W190" s="46"/>
    </row>
    <row r="191" spans="1:23" ht="18.75">
      <c r="A191" s="46"/>
      <c r="B191" s="46"/>
      <c r="C191" s="46"/>
      <c r="D191" s="46"/>
      <c r="E191" s="46"/>
      <c r="F191" s="46"/>
      <c r="G191" s="46"/>
      <c r="H191" s="46"/>
      <c r="I191" s="46"/>
      <c r="J191" s="46"/>
      <c r="K191" s="46"/>
      <c r="L191" s="46"/>
      <c r="M191" s="46"/>
      <c r="N191" s="46"/>
      <c r="O191" s="46"/>
      <c r="P191" s="46"/>
      <c r="Q191" s="46"/>
      <c r="R191" s="46"/>
      <c r="S191" s="46"/>
      <c r="T191" s="46"/>
      <c r="U191" s="46"/>
      <c r="V191" s="46"/>
      <c r="W191" s="46"/>
    </row>
    <row r="192" spans="1:23" ht="18.75">
      <c r="A192" s="46"/>
      <c r="B192" s="46"/>
      <c r="C192" s="46"/>
      <c r="D192" s="46"/>
      <c r="E192" s="46"/>
      <c r="F192" s="46"/>
      <c r="G192" s="46"/>
      <c r="H192" s="46"/>
      <c r="I192" s="46"/>
      <c r="J192" s="46"/>
      <c r="K192" s="46"/>
      <c r="L192" s="46"/>
      <c r="M192" s="46"/>
      <c r="N192" s="46"/>
      <c r="O192" s="46"/>
      <c r="P192" s="46"/>
      <c r="Q192" s="46"/>
      <c r="R192" s="46"/>
      <c r="S192" s="46"/>
      <c r="T192" s="46"/>
      <c r="U192" s="46"/>
      <c r="V192" s="46"/>
      <c r="W192" s="46"/>
    </row>
    <row r="193" spans="1:23" ht="18.75">
      <c r="A193" s="46"/>
      <c r="B193" s="46"/>
      <c r="C193" s="46"/>
      <c r="D193" s="46"/>
      <c r="E193" s="46"/>
      <c r="F193" s="46"/>
      <c r="G193" s="46"/>
      <c r="H193" s="46"/>
      <c r="I193" s="46"/>
      <c r="J193" s="46"/>
      <c r="K193" s="46"/>
      <c r="L193" s="46"/>
      <c r="M193" s="46"/>
      <c r="N193" s="46"/>
      <c r="O193" s="46"/>
      <c r="P193" s="46"/>
      <c r="Q193" s="46"/>
      <c r="R193" s="46"/>
      <c r="S193" s="46"/>
      <c r="T193" s="46"/>
      <c r="U193" s="46"/>
      <c r="V193" s="46"/>
      <c r="W193" s="46"/>
    </row>
    <row r="194" spans="1:23" ht="18.75">
      <c r="A194" s="46"/>
      <c r="B194" s="46"/>
      <c r="C194" s="46"/>
      <c r="D194" s="46"/>
      <c r="E194" s="46"/>
      <c r="F194" s="46"/>
      <c r="G194" s="46"/>
      <c r="H194" s="46"/>
      <c r="I194" s="46"/>
      <c r="J194" s="46"/>
      <c r="K194" s="46"/>
      <c r="L194" s="46"/>
      <c r="M194" s="46"/>
      <c r="N194" s="46"/>
      <c r="O194" s="46"/>
      <c r="P194" s="46"/>
      <c r="Q194" s="46"/>
      <c r="R194" s="46"/>
      <c r="S194" s="46"/>
      <c r="T194" s="46"/>
      <c r="U194" s="46"/>
      <c r="V194" s="46"/>
      <c r="W194" s="46"/>
    </row>
    <row r="195" spans="1:23" ht="18.75">
      <c r="A195" s="46"/>
      <c r="B195" s="46"/>
      <c r="C195" s="46"/>
      <c r="D195" s="46"/>
      <c r="E195" s="46"/>
      <c r="F195" s="46"/>
      <c r="G195" s="46"/>
      <c r="H195" s="46"/>
      <c r="I195" s="46"/>
      <c r="J195" s="46"/>
      <c r="K195" s="46"/>
      <c r="L195" s="46"/>
      <c r="M195" s="46"/>
      <c r="N195" s="46"/>
      <c r="O195" s="46"/>
      <c r="P195" s="46"/>
      <c r="Q195" s="46"/>
      <c r="R195" s="46"/>
      <c r="S195" s="46"/>
      <c r="T195" s="46"/>
      <c r="U195" s="46"/>
      <c r="V195" s="46"/>
      <c r="W195" s="46"/>
    </row>
    <row r="196" spans="1:23" ht="18.75">
      <c r="A196" s="46"/>
      <c r="B196" s="46"/>
      <c r="C196" s="46"/>
      <c r="D196" s="46"/>
      <c r="E196" s="46"/>
      <c r="F196" s="46"/>
      <c r="G196" s="46"/>
      <c r="H196" s="46"/>
      <c r="I196" s="46"/>
      <c r="J196" s="46"/>
      <c r="K196" s="46"/>
      <c r="L196" s="46"/>
      <c r="M196" s="46"/>
      <c r="N196" s="46"/>
      <c r="O196" s="46"/>
      <c r="P196" s="46"/>
      <c r="Q196" s="46"/>
      <c r="R196" s="46"/>
      <c r="S196" s="46"/>
      <c r="T196" s="46"/>
      <c r="U196" s="46"/>
      <c r="V196" s="46"/>
      <c r="W196" s="46"/>
    </row>
    <row r="197" spans="1:23" ht="18.75">
      <c r="A197" s="46"/>
      <c r="B197" s="46"/>
      <c r="C197" s="46"/>
      <c r="D197" s="46"/>
      <c r="E197" s="46"/>
      <c r="F197" s="46"/>
      <c r="G197" s="46"/>
      <c r="H197" s="46"/>
      <c r="I197" s="46"/>
      <c r="J197" s="46"/>
      <c r="K197" s="46"/>
      <c r="L197" s="46"/>
      <c r="M197" s="46"/>
      <c r="N197" s="46"/>
      <c r="O197" s="46"/>
      <c r="P197" s="46"/>
      <c r="Q197" s="46"/>
      <c r="R197" s="46"/>
      <c r="S197" s="46"/>
      <c r="T197" s="46"/>
      <c r="U197" s="46"/>
      <c r="V197" s="46"/>
      <c r="W197" s="46"/>
    </row>
    <row r="198" spans="1:23" ht="18.75">
      <c r="A198" s="46"/>
      <c r="B198" s="46"/>
      <c r="C198" s="46"/>
      <c r="D198" s="46"/>
      <c r="E198" s="46"/>
      <c r="F198" s="46"/>
      <c r="G198" s="46"/>
      <c r="H198" s="46"/>
      <c r="I198" s="46"/>
      <c r="J198" s="46"/>
      <c r="K198" s="46"/>
      <c r="L198" s="46"/>
      <c r="M198" s="46"/>
      <c r="N198" s="46"/>
      <c r="O198" s="46"/>
      <c r="P198" s="46"/>
      <c r="Q198" s="46"/>
      <c r="R198" s="46"/>
      <c r="S198" s="46"/>
      <c r="T198" s="46"/>
      <c r="U198" s="46"/>
      <c r="V198" s="46"/>
      <c r="W198" s="46"/>
    </row>
    <row r="199" spans="1:23" ht="18.75">
      <c r="A199" s="46"/>
      <c r="B199" s="46"/>
      <c r="C199" s="46"/>
      <c r="D199" s="46"/>
      <c r="E199" s="46"/>
      <c r="F199" s="46"/>
      <c r="G199" s="46"/>
      <c r="H199" s="46"/>
      <c r="I199" s="46"/>
      <c r="J199" s="46"/>
      <c r="K199" s="46"/>
      <c r="L199" s="46"/>
      <c r="M199" s="46"/>
      <c r="N199" s="46"/>
      <c r="O199" s="46"/>
      <c r="P199" s="46"/>
      <c r="Q199" s="46"/>
      <c r="R199" s="46"/>
      <c r="S199" s="46"/>
      <c r="T199" s="46"/>
      <c r="U199" s="46"/>
      <c r="V199" s="46"/>
      <c r="W199" s="46"/>
    </row>
    <row r="200" spans="1:23" ht="18.75">
      <c r="A200" s="46"/>
      <c r="B200" s="46"/>
      <c r="C200" s="46"/>
      <c r="D200" s="46"/>
      <c r="E200" s="46"/>
      <c r="F200" s="46"/>
      <c r="G200" s="46"/>
      <c r="H200" s="46"/>
      <c r="I200" s="46"/>
      <c r="J200" s="46"/>
      <c r="K200" s="46"/>
      <c r="L200" s="46"/>
      <c r="M200" s="46"/>
      <c r="N200" s="46"/>
      <c r="O200" s="46"/>
      <c r="P200" s="46"/>
      <c r="Q200" s="46"/>
      <c r="R200" s="46"/>
      <c r="S200" s="46"/>
      <c r="T200" s="46"/>
      <c r="U200" s="46"/>
      <c r="V200" s="46"/>
      <c r="W200" s="46"/>
    </row>
    <row r="201" spans="1:23" ht="18.75">
      <c r="A201" s="46"/>
      <c r="B201" s="46"/>
      <c r="C201" s="46"/>
      <c r="D201" s="46"/>
      <c r="E201" s="46"/>
      <c r="F201" s="46"/>
      <c r="G201" s="46"/>
      <c r="H201" s="46"/>
      <c r="I201" s="46"/>
      <c r="J201" s="46"/>
      <c r="K201" s="46"/>
      <c r="L201" s="46"/>
      <c r="M201" s="46"/>
      <c r="N201" s="46"/>
      <c r="O201" s="46"/>
      <c r="P201" s="46"/>
      <c r="Q201" s="46"/>
      <c r="R201" s="46"/>
      <c r="S201" s="46"/>
      <c r="T201" s="46"/>
      <c r="U201" s="46"/>
      <c r="V201" s="46"/>
      <c r="W201" s="46"/>
    </row>
    <row r="202" spans="1:23" ht="18.75">
      <c r="A202" s="46"/>
      <c r="B202" s="46"/>
      <c r="C202" s="46"/>
      <c r="D202" s="46"/>
      <c r="E202" s="46"/>
      <c r="F202" s="46"/>
      <c r="G202" s="46"/>
      <c r="H202" s="46"/>
      <c r="I202" s="46"/>
      <c r="J202" s="46"/>
      <c r="K202" s="46"/>
      <c r="L202" s="46"/>
      <c r="M202" s="46"/>
      <c r="N202" s="46"/>
      <c r="O202" s="46"/>
      <c r="P202" s="46"/>
      <c r="Q202" s="46"/>
      <c r="R202" s="46"/>
      <c r="S202" s="46"/>
      <c r="T202" s="46"/>
      <c r="U202" s="46"/>
      <c r="V202" s="46"/>
      <c r="W202" s="46"/>
    </row>
    <row r="203" spans="1:23" ht="18.75">
      <c r="A203" s="46"/>
      <c r="B203" s="46"/>
      <c r="C203" s="46"/>
      <c r="D203" s="46"/>
      <c r="E203" s="46"/>
      <c r="F203" s="46"/>
      <c r="G203" s="46"/>
      <c r="H203" s="46"/>
      <c r="I203" s="46"/>
      <c r="J203" s="46"/>
      <c r="K203" s="46"/>
      <c r="L203" s="46"/>
      <c r="M203" s="46"/>
      <c r="N203" s="46"/>
      <c r="O203" s="46"/>
      <c r="P203" s="46"/>
      <c r="Q203" s="46"/>
      <c r="R203" s="46"/>
      <c r="S203" s="46"/>
      <c r="T203" s="46"/>
      <c r="U203" s="46"/>
      <c r="V203" s="46"/>
      <c r="W203" s="46"/>
    </row>
    <row r="204" spans="1:23" ht="18.75">
      <c r="A204" s="46"/>
      <c r="B204" s="46"/>
      <c r="C204" s="46"/>
      <c r="D204" s="46"/>
      <c r="E204" s="46"/>
      <c r="F204" s="46"/>
      <c r="G204" s="46"/>
      <c r="H204" s="46"/>
      <c r="I204" s="46"/>
      <c r="J204" s="46"/>
      <c r="K204" s="46"/>
      <c r="L204" s="46"/>
      <c r="M204" s="46"/>
      <c r="N204" s="46"/>
      <c r="O204" s="46"/>
      <c r="P204" s="46"/>
      <c r="Q204" s="46"/>
      <c r="R204" s="46"/>
      <c r="S204" s="46"/>
      <c r="T204" s="46"/>
      <c r="U204" s="46"/>
      <c r="V204" s="46"/>
      <c r="W204" s="46"/>
    </row>
    <row r="205" spans="1:23" ht="18.75">
      <c r="A205" s="46"/>
      <c r="B205" s="46"/>
      <c r="C205" s="46"/>
      <c r="D205" s="46"/>
      <c r="E205" s="46"/>
      <c r="F205" s="46"/>
      <c r="G205" s="46"/>
      <c r="H205" s="46"/>
      <c r="I205" s="46"/>
      <c r="J205" s="46"/>
      <c r="K205" s="46"/>
      <c r="L205" s="46"/>
      <c r="M205" s="46"/>
      <c r="N205" s="46"/>
      <c r="O205" s="46"/>
      <c r="P205" s="46"/>
      <c r="Q205" s="46"/>
      <c r="R205" s="46"/>
      <c r="S205" s="46"/>
      <c r="T205" s="46"/>
      <c r="U205" s="46"/>
      <c r="V205" s="46"/>
      <c r="W205" s="46"/>
    </row>
    <row r="206" spans="1:23" ht="18.75">
      <c r="A206" s="46"/>
      <c r="B206" s="46"/>
      <c r="C206" s="46"/>
      <c r="D206" s="46"/>
      <c r="E206" s="46"/>
      <c r="F206" s="46"/>
      <c r="G206" s="46"/>
      <c r="H206" s="46"/>
      <c r="I206" s="46"/>
      <c r="J206" s="46"/>
      <c r="K206" s="46"/>
      <c r="L206" s="46"/>
      <c r="M206" s="46"/>
      <c r="N206" s="46"/>
      <c r="O206" s="46"/>
      <c r="P206" s="46"/>
      <c r="Q206" s="46"/>
      <c r="R206" s="46"/>
      <c r="S206" s="46"/>
      <c r="T206" s="46"/>
      <c r="U206" s="46"/>
      <c r="V206" s="46"/>
      <c r="W206" s="46"/>
    </row>
    <row r="207" spans="1:23" ht="18.75">
      <c r="A207" s="46"/>
      <c r="B207" s="46"/>
      <c r="C207" s="46"/>
      <c r="D207" s="46"/>
      <c r="E207" s="46"/>
      <c r="F207" s="46"/>
      <c r="G207" s="46"/>
      <c r="H207" s="46"/>
      <c r="I207" s="46"/>
      <c r="J207" s="46"/>
      <c r="K207" s="46"/>
      <c r="L207" s="46"/>
      <c r="M207" s="46"/>
      <c r="N207" s="46"/>
      <c r="O207" s="46"/>
      <c r="P207" s="46"/>
      <c r="Q207" s="46"/>
      <c r="R207" s="46"/>
      <c r="S207" s="46"/>
      <c r="T207" s="46"/>
      <c r="U207" s="46"/>
      <c r="V207" s="46"/>
      <c r="W207" s="46"/>
    </row>
    <row r="208" spans="1:23" ht="18.75">
      <c r="A208" s="46"/>
      <c r="B208" s="46"/>
      <c r="C208" s="46"/>
      <c r="D208" s="46"/>
      <c r="E208" s="46"/>
      <c r="F208" s="46"/>
      <c r="G208" s="46"/>
      <c r="H208" s="46"/>
      <c r="I208" s="46"/>
      <c r="J208" s="46"/>
      <c r="K208" s="46"/>
      <c r="L208" s="46"/>
      <c r="M208" s="46"/>
      <c r="N208" s="46"/>
      <c r="O208" s="46"/>
      <c r="P208" s="46"/>
      <c r="Q208" s="46"/>
      <c r="R208" s="46"/>
      <c r="S208" s="46"/>
      <c r="T208" s="46"/>
      <c r="U208" s="46"/>
      <c r="V208" s="46"/>
      <c r="W208" s="46"/>
    </row>
    <row r="209" spans="1:23" ht="18.75">
      <c r="A209" s="46"/>
      <c r="B209" s="46"/>
      <c r="C209" s="46"/>
      <c r="D209" s="46"/>
      <c r="E209" s="46"/>
      <c r="F209" s="46"/>
      <c r="G209" s="46"/>
      <c r="H209" s="46"/>
      <c r="I209" s="46"/>
      <c r="J209" s="46"/>
      <c r="K209" s="46"/>
      <c r="L209" s="46"/>
      <c r="M209" s="46"/>
      <c r="N209" s="46"/>
      <c r="O209" s="46"/>
      <c r="P209" s="46"/>
      <c r="Q209" s="46"/>
      <c r="R209" s="46"/>
      <c r="S209" s="46"/>
      <c r="T209" s="46"/>
      <c r="U209" s="46"/>
      <c r="V209" s="46"/>
      <c r="W209" s="46"/>
    </row>
    <row r="210" spans="1:23" ht="18.75">
      <c r="A210" s="46"/>
      <c r="B210" s="46"/>
      <c r="C210" s="46"/>
      <c r="D210" s="46"/>
      <c r="E210" s="46"/>
      <c r="F210" s="46"/>
      <c r="G210" s="46"/>
      <c r="H210" s="46"/>
      <c r="I210" s="46"/>
      <c r="J210" s="46"/>
      <c r="K210" s="46"/>
      <c r="L210" s="46"/>
      <c r="M210" s="46"/>
      <c r="N210" s="46"/>
      <c r="O210" s="46"/>
      <c r="P210" s="46"/>
      <c r="Q210" s="46"/>
      <c r="R210" s="46"/>
      <c r="S210" s="46"/>
      <c r="T210" s="46"/>
      <c r="U210" s="46"/>
      <c r="V210" s="46"/>
      <c r="W210" s="46"/>
    </row>
    <row r="211" spans="1:23" ht="18.75">
      <c r="A211" s="46"/>
      <c r="B211" s="46"/>
      <c r="C211" s="46"/>
      <c r="D211" s="46"/>
      <c r="E211" s="46"/>
      <c r="F211" s="46"/>
      <c r="G211" s="46"/>
      <c r="H211" s="46"/>
      <c r="I211" s="46"/>
      <c r="J211" s="46"/>
      <c r="K211" s="46"/>
      <c r="L211" s="46"/>
      <c r="M211" s="46"/>
      <c r="N211" s="46"/>
      <c r="O211" s="46"/>
      <c r="P211" s="46"/>
      <c r="Q211" s="46"/>
      <c r="R211" s="46"/>
      <c r="S211" s="46"/>
      <c r="T211" s="46"/>
      <c r="U211" s="46"/>
      <c r="V211" s="46"/>
      <c r="W211" s="46"/>
    </row>
    <row r="212" spans="1:23" ht="18.75">
      <c r="A212" s="46"/>
      <c r="B212" s="46"/>
      <c r="C212" s="46"/>
      <c r="D212" s="46"/>
      <c r="E212" s="46"/>
      <c r="F212" s="46"/>
      <c r="G212" s="46"/>
      <c r="H212" s="46"/>
      <c r="I212" s="46"/>
      <c r="J212" s="46"/>
      <c r="K212" s="46"/>
      <c r="L212" s="46"/>
      <c r="M212" s="46"/>
      <c r="N212" s="46"/>
      <c r="O212" s="46"/>
      <c r="P212" s="46"/>
      <c r="Q212" s="46"/>
      <c r="R212" s="46"/>
      <c r="S212" s="46"/>
      <c r="T212" s="46"/>
      <c r="U212" s="46"/>
      <c r="V212" s="46"/>
      <c r="W212" s="46"/>
    </row>
    <row r="213" spans="1:23" ht="18.75">
      <c r="A213" s="46"/>
      <c r="B213" s="46"/>
      <c r="C213" s="46"/>
      <c r="D213" s="46"/>
      <c r="E213" s="46"/>
      <c r="F213" s="46"/>
      <c r="G213" s="46"/>
      <c r="H213" s="46"/>
      <c r="I213" s="46"/>
      <c r="J213" s="46"/>
      <c r="K213" s="46"/>
      <c r="L213" s="46"/>
      <c r="M213" s="46"/>
      <c r="N213" s="46"/>
      <c r="O213" s="46"/>
      <c r="P213" s="46"/>
      <c r="Q213" s="46"/>
      <c r="R213" s="46"/>
      <c r="S213" s="46"/>
      <c r="T213" s="46"/>
      <c r="U213" s="46"/>
      <c r="V213" s="46"/>
      <c r="W213" s="46"/>
    </row>
    <row r="214" spans="1:23" ht="18.75">
      <c r="A214" s="46"/>
      <c r="B214" s="46"/>
      <c r="C214" s="46"/>
      <c r="D214" s="46"/>
      <c r="E214" s="46"/>
      <c r="F214" s="46"/>
      <c r="G214" s="46"/>
      <c r="H214" s="46"/>
      <c r="I214" s="46"/>
      <c r="J214" s="46"/>
      <c r="K214" s="46"/>
      <c r="L214" s="46"/>
      <c r="M214" s="46"/>
      <c r="N214" s="46"/>
      <c r="O214" s="46"/>
      <c r="P214" s="46"/>
      <c r="Q214" s="46"/>
      <c r="R214" s="46"/>
      <c r="S214" s="46"/>
      <c r="T214" s="46"/>
      <c r="U214" s="46"/>
      <c r="V214" s="46"/>
      <c r="W214" s="46"/>
    </row>
    <row r="215" spans="1:23" ht="18.75">
      <c r="A215" s="46"/>
      <c r="B215" s="46"/>
      <c r="C215" s="46"/>
      <c r="D215" s="46"/>
      <c r="E215" s="46"/>
      <c r="F215" s="46"/>
      <c r="G215" s="46"/>
      <c r="H215" s="46"/>
      <c r="I215" s="46"/>
      <c r="J215" s="46"/>
      <c r="K215" s="46"/>
      <c r="L215" s="46"/>
      <c r="M215" s="46"/>
      <c r="N215" s="46"/>
      <c r="O215" s="46"/>
      <c r="P215" s="46"/>
      <c r="Q215" s="46"/>
      <c r="R215" s="46"/>
      <c r="S215" s="46"/>
      <c r="T215" s="46"/>
      <c r="U215" s="46"/>
      <c r="V215" s="46"/>
      <c r="W215" s="46"/>
    </row>
    <row r="216" spans="1:23" ht="18.75">
      <c r="A216" s="46"/>
      <c r="B216" s="46"/>
      <c r="C216" s="46"/>
      <c r="D216" s="46"/>
      <c r="E216" s="46"/>
      <c r="F216" s="46"/>
      <c r="G216" s="46"/>
      <c r="H216" s="46"/>
      <c r="I216" s="46"/>
      <c r="J216" s="46"/>
      <c r="K216" s="46"/>
      <c r="L216" s="46"/>
      <c r="M216" s="46"/>
      <c r="N216" s="46"/>
      <c r="O216" s="46"/>
      <c r="P216" s="46"/>
      <c r="Q216" s="46"/>
      <c r="R216" s="46"/>
      <c r="S216" s="46"/>
      <c r="T216" s="46"/>
      <c r="U216" s="46"/>
      <c r="V216" s="46"/>
      <c r="W216" s="46"/>
    </row>
    <row r="217" spans="1:23" ht="18.75">
      <c r="A217" s="46"/>
      <c r="B217" s="46"/>
      <c r="C217" s="46"/>
      <c r="D217" s="46"/>
      <c r="E217" s="46"/>
      <c r="F217" s="46"/>
      <c r="G217" s="46"/>
      <c r="H217" s="46"/>
      <c r="I217" s="46"/>
      <c r="J217" s="46"/>
      <c r="K217" s="46"/>
      <c r="L217" s="46"/>
      <c r="M217" s="46"/>
      <c r="N217" s="46"/>
      <c r="O217" s="46"/>
      <c r="P217" s="46"/>
      <c r="Q217" s="46"/>
      <c r="R217" s="46"/>
      <c r="S217" s="46"/>
      <c r="T217" s="46"/>
      <c r="U217" s="46"/>
      <c r="V217" s="46"/>
      <c r="W217" s="46"/>
    </row>
    <row r="218" spans="1:23" ht="18.75">
      <c r="A218" s="46"/>
      <c r="B218" s="46"/>
      <c r="C218" s="46"/>
      <c r="D218" s="46"/>
      <c r="E218" s="46"/>
      <c r="F218" s="46"/>
      <c r="G218" s="46"/>
      <c r="H218" s="46"/>
      <c r="I218" s="46"/>
      <c r="J218" s="46"/>
      <c r="K218" s="46"/>
      <c r="L218" s="46"/>
      <c r="M218" s="46"/>
      <c r="N218" s="46"/>
      <c r="O218" s="46"/>
      <c r="P218" s="46"/>
      <c r="Q218" s="46"/>
      <c r="R218" s="46"/>
      <c r="S218" s="46"/>
      <c r="T218" s="46"/>
      <c r="U218" s="46"/>
      <c r="V218" s="46"/>
      <c r="W218" s="46"/>
    </row>
    <row r="219" spans="1:23" ht="18.75">
      <c r="A219" s="46"/>
      <c r="B219" s="46"/>
      <c r="C219" s="46"/>
      <c r="D219" s="46"/>
      <c r="E219" s="46"/>
      <c r="F219" s="46"/>
      <c r="G219" s="46"/>
      <c r="H219" s="46"/>
      <c r="I219" s="46"/>
      <c r="J219" s="46"/>
      <c r="K219" s="46"/>
      <c r="L219" s="46"/>
      <c r="M219" s="46"/>
      <c r="N219" s="46"/>
      <c r="O219" s="46"/>
      <c r="P219" s="46"/>
      <c r="Q219" s="46"/>
      <c r="R219" s="46"/>
      <c r="S219" s="46"/>
      <c r="T219" s="46"/>
      <c r="U219" s="46"/>
      <c r="V219" s="46"/>
      <c r="W219" s="46"/>
    </row>
    <row r="220" spans="1:23" ht="18.75">
      <c r="A220" s="46"/>
      <c r="B220" s="46"/>
      <c r="C220" s="46"/>
      <c r="D220" s="46"/>
      <c r="E220" s="46"/>
      <c r="F220" s="46"/>
      <c r="G220" s="46"/>
      <c r="H220" s="46"/>
      <c r="I220" s="46"/>
      <c r="J220" s="46"/>
      <c r="K220" s="46"/>
      <c r="L220" s="46"/>
      <c r="M220" s="46"/>
      <c r="N220" s="46"/>
      <c r="O220" s="46"/>
      <c r="P220" s="46"/>
      <c r="Q220" s="46"/>
      <c r="R220" s="46"/>
      <c r="S220" s="46"/>
      <c r="T220" s="46"/>
      <c r="U220" s="46"/>
      <c r="V220" s="46"/>
      <c r="W220" s="46"/>
    </row>
    <row r="221" spans="1:23" ht="18.75">
      <c r="A221" s="46"/>
      <c r="B221" s="46"/>
      <c r="C221" s="46"/>
      <c r="D221" s="46"/>
      <c r="E221" s="46"/>
      <c r="F221" s="46"/>
      <c r="G221" s="46"/>
      <c r="H221" s="46"/>
      <c r="I221" s="46"/>
      <c r="J221" s="46"/>
      <c r="K221" s="46"/>
      <c r="L221" s="46"/>
      <c r="M221" s="46"/>
      <c r="N221" s="46"/>
      <c r="O221" s="46"/>
      <c r="P221" s="46"/>
      <c r="Q221" s="46"/>
      <c r="R221" s="46"/>
      <c r="S221" s="46"/>
      <c r="T221" s="46"/>
      <c r="U221" s="46"/>
      <c r="V221" s="46"/>
      <c r="W221" s="46"/>
    </row>
    <row r="222" spans="1:23" ht="18.75">
      <c r="A222" s="46"/>
      <c r="B222" s="46"/>
      <c r="C222" s="46"/>
      <c r="D222" s="46"/>
      <c r="E222" s="46"/>
      <c r="F222" s="46"/>
      <c r="G222" s="46"/>
      <c r="H222" s="46"/>
      <c r="I222" s="46"/>
      <c r="J222" s="46"/>
      <c r="K222" s="46"/>
      <c r="L222" s="46"/>
      <c r="M222" s="46"/>
      <c r="N222" s="46"/>
      <c r="O222" s="46"/>
      <c r="P222" s="46"/>
      <c r="Q222" s="46"/>
      <c r="R222" s="46"/>
      <c r="S222" s="46"/>
      <c r="T222" s="46"/>
      <c r="U222" s="46"/>
      <c r="V222" s="46"/>
      <c r="W222" s="46"/>
    </row>
    <row r="223" spans="1:23" ht="18.75">
      <c r="A223" s="46"/>
      <c r="B223" s="46"/>
      <c r="C223" s="46"/>
      <c r="D223" s="46"/>
      <c r="E223" s="46"/>
      <c r="F223" s="46"/>
      <c r="G223" s="46"/>
      <c r="H223" s="46"/>
      <c r="I223" s="46"/>
      <c r="J223" s="46"/>
      <c r="K223" s="46"/>
      <c r="L223" s="46"/>
      <c r="M223" s="46"/>
      <c r="N223" s="46"/>
      <c r="O223" s="46"/>
      <c r="P223" s="46"/>
      <c r="Q223" s="46"/>
      <c r="R223" s="46"/>
      <c r="S223" s="46"/>
      <c r="T223" s="46"/>
      <c r="U223" s="46"/>
      <c r="V223" s="46"/>
      <c r="W223" s="46"/>
    </row>
    <row r="224" spans="1:23" ht="18.75">
      <c r="A224" s="46"/>
      <c r="B224" s="46"/>
      <c r="C224" s="46"/>
      <c r="D224" s="46"/>
      <c r="E224" s="46"/>
      <c r="F224" s="46"/>
      <c r="G224" s="46"/>
      <c r="H224" s="46"/>
      <c r="I224" s="46"/>
      <c r="J224" s="46"/>
      <c r="K224" s="46"/>
      <c r="L224" s="46"/>
      <c r="M224" s="46"/>
      <c r="N224" s="46"/>
      <c r="O224" s="46"/>
      <c r="P224" s="46"/>
      <c r="Q224" s="46"/>
      <c r="R224" s="46"/>
      <c r="S224" s="46"/>
      <c r="T224" s="46"/>
      <c r="U224" s="46"/>
      <c r="V224" s="46"/>
      <c r="W224" s="46"/>
    </row>
    <row r="225" spans="1:23" ht="18.75">
      <c r="A225" s="46"/>
      <c r="B225" s="46"/>
      <c r="C225" s="46"/>
      <c r="D225" s="46"/>
      <c r="E225" s="46"/>
      <c r="F225" s="46"/>
      <c r="G225" s="46"/>
      <c r="H225" s="46"/>
      <c r="I225" s="46"/>
      <c r="J225" s="46"/>
      <c r="K225" s="46"/>
      <c r="L225" s="46"/>
      <c r="M225" s="46"/>
      <c r="N225" s="46"/>
      <c r="O225" s="46"/>
      <c r="P225" s="46"/>
      <c r="Q225" s="46"/>
      <c r="R225" s="46"/>
      <c r="S225" s="46"/>
      <c r="T225" s="46"/>
      <c r="U225" s="46"/>
      <c r="V225" s="46"/>
      <c r="W225" s="46"/>
    </row>
    <row r="226" spans="1:23" ht="18.75">
      <c r="A226" s="46"/>
      <c r="B226" s="46"/>
      <c r="C226" s="46"/>
      <c r="D226" s="46"/>
      <c r="E226" s="46"/>
      <c r="F226" s="46"/>
      <c r="G226" s="46"/>
      <c r="H226" s="46"/>
      <c r="I226" s="46"/>
      <c r="J226" s="46"/>
      <c r="K226" s="46"/>
      <c r="L226" s="46"/>
      <c r="M226" s="46"/>
      <c r="N226" s="46"/>
      <c r="O226" s="46"/>
      <c r="P226" s="46"/>
      <c r="Q226" s="46"/>
      <c r="R226" s="46"/>
      <c r="S226" s="46"/>
      <c r="T226" s="46"/>
      <c r="U226" s="46"/>
      <c r="V226" s="46"/>
      <c r="W226" s="46"/>
    </row>
    <row r="227" spans="1:23" ht="18.75">
      <c r="A227" s="46"/>
      <c r="B227" s="46"/>
      <c r="C227" s="46"/>
      <c r="D227" s="46"/>
      <c r="E227" s="46"/>
      <c r="F227" s="46"/>
      <c r="G227" s="46"/>
      <c r="H227" s="46"/>
      <c r="I227" s="46"/>
      <c r="J227" s="46"/>
      <c r="K227" s="46"/>
      <c r="L227" s="46"/>
      <c r="M227" s="46"/>
      <c r="N227" s="46"/>
      <c r="O227" s="46"/>
      <c r="P227" s="46"/>
      <c r="Q227" s="46"/>
      <c r="R227" s="46"/>
      <c r="S227" s="46"/>
      <c r="T227" s="46"/>
      <c r="U227" s="46"/>
      <c r="V227" s="46"/>
      <c r="W227" s="46"/>
    </row>
    <row r="228" spans="1:23" ht="18.75">
      <c r="A228" s="46"/>
      <c r="B228" s="46"/>
      <c r="C228" s="46"/>
      <c r="D228" s="46"/>
      <c r="E228" s="46"/>
      <c r="F228" s="46"/>
      <c r="G228" s="46"/>
      <c r="H228" s="46"/>
      <c r="I228" s="46"/>
      <c r="J228" s="46"/>
      <c r="K228" s="46"/>
      <c r="L228" s="46"/>
      <c r="M228" s="46"/>
      <c r="N228" s="46"/>
      <c r="O228" s="46"/>
      <c r="P228" s="46"/>
      <c r="Q228" s="46"/>
      <c r="R228" s="46"/>
      <c r="S228" s="46"/>
      <c r="T228" s="46"/>
      <c r="U228" s="46"/>
      <c r="V228" s="46"/>
      <c r="W228" s="46"/>
    </row>
    <row r="229" spans="1:23" ht="18.75">
      <c r="A229" s="46"/>
      <c r="B229" s="46"/>
      <c r="C229" s="46"/>
      <c r="D229" s="46"/>
      <c r="E229" s="46"/>
      <c r="F229" s="46"/>
      <c r="G229" s="46"/>
      <c r="H229" s="46"/>
      <c r="I229" s="46"/>
      <c r="J229" s="46"/>
      <c r="K229" s="46"/>
      <c r="L229" s="46"/>
      <c r="M229" s="46"/>
      <c r="N229" s="46"/>
      <c r="O229" s="46"/>
      <c r="P229" s="46"/>
      <c r="Q229" s="46"/>
      <c r="R229" s="46"/>
      <c r="S229" s="46"/>
      <c r="T229" s="46"/>
      <c r="U229" s="46"/>
      <c r="V229" s="46"/>
      <c r="W229" s="46"/>
    </row>
    <row r="230" spans="1:23" ht="18.75">
      <c r="A230" s="46"/>
      <c r="B230" s="46"/>
      <c r="C230" s="46"/>
      <c r="D230" s="46"/>
      <c r="E230" s="46"/>
      <c r="F230" s="46"/>
      <c r="G230" s="46"/>
      <c r="H230" s="46"/>
      <c r="I230" s="46"/>
      <c r="J230" s="46"/>
      <c r="K230" s="46"/>
      <c r="L230" s="46"/>
      <c r="M230" s="46"/>
      <c r="N230" s="46"/>
      <c r="O230" s="46"/>
      <c r="P230" s="46"/>
      <c r="Q230" s="46"/>
      <c r="R230" s="46"/>
      <c r="S230" s="46"/>
      <c r="T230" s="46"/>
      <c r="U230" s="46"/>
      <c r="V230" s="46"/>
      <c r="W230" s="46"/>
    </row>
    <row r="231" spans="1:23" ht="18.75">
      <c r="A231" s="46"/>
      <c r="B231" s="46"/>
      <c r="C231" s="46"/>
      <c r="D231" s="46"/>
      <c r="E231" s="46"/>
      <c r="F231" s="46"/>
      <c r="G231" s="46"/>
      <c r="H231" s="46"/>
      <c r="I231" s="46"/>
      <c r="J231" s="46"/>
      <c r="K231" s="46"/>
      <c r="L231" s="46"/>
      <c r="M231" s="46"/>
      <c r="N231" s="46"/>
      <c r="O231" s="46"/>
      <c r="P231" s="46"/>
      <c r="Q231" s="46"/>
      <c r="R231" s="46"/>
      <c r="S231" s="46"/>
      <c r="T231" s="46"/>
      <c r="U231" s="46"/>
      <c r="V231" s="46"/>
      <c r="W231" s="46"/>
    </row>
    <row r="232" spans="1:23" ht="18.75">
      <c r="A232" s="46"/>
      <c r="B232" s="46"/>
      <c r="C232" s="46"/>
      <c r="D232" s="46"/>
      <c r="E232" s="46"/>
      <c r="F232" s="46"/>
      <c r="G232" s="46"/>
      <c r="H232" s="46"/>
      <c r="I232" s="46"/>
      <c r="J232" s="46"/>
      <c r="K232" s="46"/>
      <c r="L232" s="46"/>
      <c r="M232" s="46"/>
      <c r="N232" s="46"/>
      <c r="O232" s="46"/>
      <c r="P232" s="46"/>
      <c r="Q232" s="46"/>
      <c r="R232" s="46"/>
      <c r="S232" s="46"/>
      <c r="T232" s="46"/>
      <c r="U232" s="46"/>
      <c r="V232" s="46"/>
      <c r="W232" s="46"/>
    </row>
    <row r="233" spans="1:23" ht="18.75">
      <c r="A233" s="46"/>
      <c r="B233" s="46"/>
      <c r="C233" s="46"/>
      <c r="D233" s="46"/>
      <c r="E233" s="46"/>
      <c r="F233" s="46"/>
      <c r="G233" s="46"/>
      <c r="H233" s="46"/>
      <c r="I233" s="46"/>
      <c r="J233" s="46"/>
      <c r="K233" s="46"/>
      <c r="L233" s="46"/>
      <c r="M233" s="46"/>
      <c r="N233" s="46"/>
      <c r="O233" s="46"/>
      <c r="P233" s="46"/>
      <c r="Q233" s="46"/>
      <c r="R233" s="46"/>
      <c r="S233" s="46"/>
      <c r="T233" s="46"/>
      <c r="U233" s="46"/>
      <c r="V233" s="46"/>
      <c r="W233" s="46"/>
    </row>
    <row r="234" spans="1:23" ht="18.75">
      <c r="A234" s="46"/>
      <c r="B234" s="46"/>
      <c r="C234" s="46"/>
      <c r="D234" s="46"/>
      <c r="E234" s="46"/>
      <c r="F234" s="46"/>
      <c r="G234" s="46"/>
      <c r="H234" s="46"/>
      <c r="I234" s="46"/>
      <c r="J234" s="46"/>
      <c r="K234" s="46"/>
      <c r="L234" s="46"/>
      <c r="M234" s="46"/>
      <c r="N234" s="46"/>
      <c r="O234" s="46"/>
      <c r="P234" s="46"/>
      <c r="Q234" s="46"/>
      <c r="R234" s="46"/>
      <c r="S234" s="46"/>
      <c r="T234" s="46"/>
      <c r="U234" s="46"/>
      <c r="V234" s="46"/>
      <c r="W234" s="46"/>
    </row>
    <row r="235" spans="1:23" ht="18.75">
      <c r="A235" s="46"/>
      <c r="B235" s="46"/>
      <c r="C235" s="46"/>
      <c r="D235" s="46"/>
      <c r="E235" s="46"/>
      <c r="F235" s="46"/>
      <c r="G235" s="46"/>
      <c r="H235" s="46"/>
      <c r="I235" s="46"/>
      <c r="J235" s="46"/>
      <c r="K235" s="46"/>
      <c r="L235" s="46"/>
      <c r="M235" s="46"/>
      <c r="N235" s="46"/>
      <c r="O235" s="46"/>
      <c r="P235" s="46"/>
      <c r="Q235" s="46"/>
      <c r="R235" s="46"/>
      <c r="S235" s="46"/>
      <c r="T235" s="46"/>
      <c r="U235" s="46"/>
      <c r="V235" s="46"/>
      <c r="W235" s="46"/>
    </row>
    <row r="236" spans="1:23" ht="18.75">
      <c r="A236" s="46"/>
      <c r="B236" s="46"/>
      <c r="C236" s="46"/>
      <c r="D236" s="46"/>
      <c r="E236" s="46"/>
      <c r="F236" s="46"/>
      <c r="G236" s="46"/>
      <c r="H236" s="46"/>
      <c r="I236" s="46"/>
      <c r="J236" s="46"/>
      <c r="K236" s="46"/>
      <c r="L236" s="46"/>
      <c r="M236" s="46"/>
      <c r="N236" s="46"/>
      <c r="O236" s="46"/>
      <c r="P236" s="46"/>
      <c r="Q236" s="46"/>
      <c r="R236" s="46"/>
      <c r="S236" s="46"/>
      <c r="T236" s="46"/>
      <c r="U236" s="46"/>
      <c r="V236" s="46"/>
      <c r="W236" s="46"/>
    </row>
    <row r="237" spans="1:23" ht="18.75">
      <c r="A237" s="46"/>
      <c r="B237" s="46"/>
      <c r="C237" s="46"/>
      <c r="D237" s="46"/>
      <c r="E237" s="46"/>
      <c r="F237" s="46"/>
      <c r="G237" s="46"/>
      <c r="H237" s="46"/>
      <c r="I237" s="46"/>
      <c r="J237" s="46"/>
      <c r="K237" s="46"/>
      <c r="L237" s="46"/>
      <c r="M237" s="46"/>
      <c r="N237" s="46"/>
      <c r="O237" s="46"/>
      <c r="P237" s="46"/>
      <c r="Q237" s="46"/>
      <c r="R237" s="46"/>
      <c r="S237" s="46"/>
      <c r="T237" s="46"/>
      <c r="U237" s="46"/>
      <c r="V237" s="46"/>
      <c r="W237" s="46"/>
    </row>
    <row r="238" spans="1:23" ht="18.75">
      <c r="A238" s="46"/>
      <c r="B238" s="46"/>
      <c r="C238" s="46"/>
      <c r="D238" s="46"/>
      <c r="E238" s="46"/>
      <c r="F238" s="46"/>
      <c r="G238" s="46"/>
      <c r="H238" s="46"/>
      <c r="I238" s="46"/>
      <c r="J238" s="46"/>
      <c r="K238" s="46"/>
      <c r="L238" s="46"/>
      <c r="M238" s="46"/>
      <c r="N238" s="46"/>
      <c r="O238" s="46"/>
      <c r="P238" s="46"/>
      <c r="Q238" s="46"/>
      <c r="R238" s="46"/>
      <c r="S238" s="46"/>
      <c r="T238" s="46"/>
      <c r="U238" s="46"/>
      <c r="V238" s="46"/>
      <c r="W238" s="46"/>
    </row>
    <row r="239" spans="1:23" ht="18.75">
      <c r="A239" s="46"/>
      <c r="B239" s="46"/>
      <c r="C239" s="46"/>
      <c r="D239" s="46"/>
      <c r="E239" s="46"/>
      <c r="F239" s="46"/>
      <c r="G239" s="46"/>
      <c r="H239" s="46"/>
      <c r="I239" s="46"/>
      <c r="J239" s="46"/>
      <c r="K239" s="46"/>
      <c r="L239" s="46"/>
      <c r="M239" s="46"/>
      <c r="N239" s="46"/>
      <c r="O239" s="46"/>
      <c r="P239" s="46"/>
      <c r="Q239" s="46"/>
      <c r="R239" s="46"/>
      <c r="S239" s="46"/>
      <c r="T239" s="46"/>
      <c r="U239" s="46"/>
      <c r="V239" s="46"/>
      <c r="W239" s="46"/>
    </row>
    <row r="240" spans="1:23" ht="18.75">
      <c r="A240" s="46"/>
      <c r="B240" s="46"/>
      <c r="C240" s="46"/>
      <c r="D240" s="46"/>
      <c r="E240" s="46"/>
      <c r="F240" s="46"/>
      <c r="G240" s="46"/>
      <c r="H240" s="46"/>
      <c r="I240" s="46"/>
      <c r="J240" s="46"/>
      <c r="K240" s="46"/>
      <c r="L240" s="46"/>
      <c r="M240" s="46"/>
      <c r="N240" s="46"/>
      <c r="O240" s="46"/>
      <c r="P240" s="46"/>
      <c r="Q240" s="46"/>
      <c r="R240" s="46"/>
      <c r="S240" s="46"/>
      <c r="T240" s="46"/>
      <c r="U240" s="46"/>
      <c r="V240" s="46"/>
      <c r="W240" s="46"/>
    </row>
    <row r="241" spans="1:23" ht="18.75">
      <c r="A241" s="46"/>
      <c r="B241" s="46"/>
      <c r="C241" s="46"/>
      <c r="D241" s="46"/>
      <c r="E241" s="46"/>
      <c r="F241" s="46"/>
      <c r="G241" s="46"/>
      <c r="H241" s="46"/>
      <c r="I241" s="46"/>
      <c r="J241" s="46"/>
      <c r="K241" s="46"/>
      <c r="L241" s="46"/>
      <c r="M241" s="46"/>
      <c r="N241" s="46"/>
      <c r="O241" s="46"/>
      <c r="P241" s="46"/>
      <c r="Q241" s="46"/>
      <c r="R241" s="46"/>
      <c r="S241" s="46"/>
      <c r="T241" s="46"/>
      <c r="U241" s="46"/>
      <c r="V241" s="46"/>
      <c r="W241" s="46"/>
    </row>
    <row r="242" spans="1:23" ht="18.75">
      <c r="A242" s="46"/>
      <c r="B242" s="46"/>
      <c r="C242" s="46"/>
      <c r="D242" s="46"/>
      <c r="E242" s="46"/>
      <c r="F242" s="46"/>
      <c r="G242" s="46"/>
      <c r="H242" s="46"/>
      <c r="I242" s="46"/>
      <c r="J242" s="46"/>
      <c r="K242" s="46"/>
      <c r="L242" s="46"/>
      <c r="M242" s="46"/>
      <c r="N242" s="46"/>
      <c r="O242" s="46"/>
      <c r="P242" s="46"/>
      <c r="Q242" s="46"/>
      <c r="R242" s="46"/>
      <c r="S242" s="46"/>
      <c r="T242" s="46"/>
      <c r="U242" s="46"/>
      <c r="V242" s="46"/>
      <c r="W242" s="46"/>
    </row>
    <row r="243" spans="1:23" ht="18.75">
      <c r="A243" s="46"/>
      <c r="B243" s="46"/>
      <c r="C243" s="46"/>
      <c r="D243" s="46"/>
      <c r="E243" s="46"/>
      <c r="F243" s="46"/>
      <c r="G243" s="46"/>
      <c r="H243" s="46"/>
      <c r="I243" s="46"/>
      <c r="J243" s="46"/>
      <c r="K243" s="46"/>
      <c r="L243" s="46"/>
      <c r="M243" s="46"/>
      <c r="N243" s="46"/>
      <c r="O243" s="46"/>
      <c r="P243" s="46"/>
      <c r="Q243" s="46"/>
      <c r="R243" s="46"/>
      <c r="S243" s="46"/>
      <c r="T243" s="46"/>
      <c r="U243" s="46"/>
      <c r="V243" s="46"/>
      <c r="W243" s="46"/>
    </row>
    <row r="244" spans="1:23" ht="18.75">
      <c r="A244" s="46"/>
      <c r="B244" s="46"/>
      <c r="C244" s="46"/>
      <c r="D244" s="46"/>
      <c r="E244" s="46"/>
      <c r="F244" s="46"/>
      <c r="G244" s="46"/>
      <c r="H244" s="46"/>
      <c r="I244" s="46"/>
      <c r="J244" s="46"/>
      <c r="K244" s="46"/>
      <c r="L244" s="46"/>
      <c r="M244" s="46"/>
      <c r="N244" s="46"/>
      <c r="O244" s="46"/>
      <c r="P244" s="46"/>
      <c r="Q244" s="46"/>
      <c r="R244" s="46"/>
      <c r="S244" s="46"/>
      <c r="T244" s="46"/>
      <c r="U244" s="46"/>
      <c r="V244" s="46"/>
      <c r="W244" s="46"/>
    </row>
    <row r="245" spans="1:23" ht="18.75">
      <c r="A245" s="46"/>
      <c r="B245" s="46"/>
      <c r="C245" s="46"/>
      <c r="D245" s="46"/>
      <c r="E245" s="46"/>
      <c r="F245" s="46"/>
      <c r="G245" s="46"/>
      <c r="H245" s="46"/>
      <c r="I245" s="46"/>
      <c r="J245" s="46"/>
      <c r="K245" s="46"/>
      <c r="L245" s="46"/>
      <c r="M245" s="46"/>
      <c r="N245" s="46"/>
      <c r="O245" s="46"/>
      <c r="P245" s="46"/>
      <c r="Q245" s="46"/>
      <c r="R245" s="46"/>
      <c r="S245" s="46"/>
      <c r="T245" s="46"/>
      <c r="U245" s="46"/>
      <c r="V245" s="46"/>
      <c r="W245" s="46"/>
    </row>
    <row r="246" spans="1:23" ht="18.75">
      <c r="A246" s="46"/>
      <c r="B246" s="46"/>
      <c r="C246" s="46"/>
      <c r="D246" s="46"/>
      <c r="E246" s="46"/>
      <c r="F246" s="46"/>
      <c r="G246" s="46"/>
      <c r="H246" s="46"/>
      <c r="I246" s="46"/>
      <c r="J246" s="46"/>
      <c r="K246" s="46"/>
      <c r="L246" s="46"/>
      <c r="M246" s="46"/>
      <c r="N246" s="46"/>
      <c r="O246" s="46"/>
      <c r="P246" s="46"/>
      <c r="Q246" s="46"/>
      <c r="R246" s="46"/>
      <c r="S246" s="46"/>
      <c r="T246" s="46"/>
      <c r="U246" s="46"/>
      <c r="V246" s="46"/>
      <c r="W246" s="46"/>
    </row>
    <row r="247" spans="1:23" ht="18.75">
      <c r="A247" s="46"/>
      <c r="B247" s="46"/>
      <c r="C247" s="46"/>
      <c r="D247" s="46"/>
      <c r="E247" s="46"/>
      <c r="F247" s="46"/>
      <c r="G247" s="46"/>
      <c r="H247" s="46"/>
      <c r="I247" s="46"/>
      <c r="J247" s="46"/>
      <c r="K247" s="46"/>
      <c r="L247" s="46"/>
      <c r="M247" s="46"/>
      <c r="N247" s="46"/>
      <c r="O247" s="46"/>
      <c r="P247" s="46"/>
      <c r="Q247" s="46"/>
      <c r="R247" s="46"/>
      <c r="S247" s="46"/>
      <c r="T247" s="46"/>
      <c r="U247" s="46"/>
      <c r="V247" s="46"/>
      <c r="W247" s="46"/>
    </row>
    <row r="248" spans="1:23" ht="18.75">
      <c r="A248" s="46"/>
      <c r="B248" s="46"/>
      <c r="C248" s="46"/>
      <c r="D248" s="46"/>
      <c r="E248" s="46"/>
      <c r="F248" s="46"/>
      <c r="G248" s="46"/>
      <c r="H248" s="46"/>
      <c r="I248" s="46"/>
      <c r="J248" s="46"/>
      <c r="K248" s="46"/>
      <c r="L248" s="46"/>
      <c r="M248" s="46"/>
      <c r="N248" s="46"/>
      <c r="O248" s="46"/>
      <c r="P248" s="46"/>
      <c r="Q248" s="46"/>
      <c r="R248" s="46"/>
      <c r="S248" s="46"/>
      <c r="T248" s="46"/>
      <c r="U248" s="46"/>
      <c r="V248" s="46"/>
      <c r="W248" s="46"/>
    </row>
    <row r="249" spans="1:23" ht="18.75">
      <c r="A249" s="46"/>
      <c r="B249" s="46"/>
      <c r="C249" s="46"/>
      <c r="D249" s="46"/>
      <c r="E249" s="46"/>
      <c r="F249" s="46"/>
      <c r="G249" s="46"/>
      <c r="H249" s="46"/>
      <c r="I249" s="46"/>
      <c r="J249" s="46"/>
      <c r="K249" s="46"/>
      <c r="L249" s="46"/>
      <c r="M249" s="46"/>
      <c r="N249" s="46"/>
      <c r="O249" s="46"/>
      <c r="P249" s="46"/>
      <c r="Q249" s="46"/>
      <c r="R249" s="46"/>
      <c r="S249" s="46"/>
      <c r="T249" s="46"/>
      <c r="U249" s="46"/>
      <c r="V249" s="46"/>
      <c r="W249" s="46"/>
    </row>
    <row r="250" spans="1:23" ht="18.75">
      <c r="A250" s="46"/>
      <c r="B250" s="46"/>
      <c r="C250" s="46"/>
      <c r="D250" s="46"/>
      <c r="E250" s="46"/>
      <c r="F250" s="46"/>
      <c r="G250" s="46"/>
      <c r="H250" s="46"/>
      <c r="I250" s="46"/>
      <c r="J250" s="46"/>
      <c r="K250" s="46"/>
      <c r="L250" s="46"/>
      <c r="M250" s="46"/>
      <c r="N250" s="46"/>
      <c r="O250" s="46"/>
      <c r="P250" s="46"/>
      <c r="Q250" s="46"/>
      <c r="R250" s="46"/>
      <c r="S250" s="46"/>
      <c r="T250" s="46"/>
      <c r="U250" s="46"/>
      <c r="V250" s="46"/>
      <c r="W250" s="46"/>
    </row>
    <row r="251" spans="1:23" ht="18.75">
      <c r="A251" s="46"/>
      <c r="B251" s="46"/>
      <c r="C251" s="46"/>
      <c r="D251" s="46"/>
      <c r="E251" s="46"/>
      <c r="F251" s="46"/>
      <c r="G251" s="46"/>
      <c r="H251" s="46"/>
      <c r="I251" s="46"/>
      <c r="J251" s="46"/>
      <c r="K251" s="46"/>
      <c r="L251" s="46"/>
      <c r="M251" s="46"/>
      <c r="N251" s="46"/>
      <c r="O251" s="46"/>
      <c r="P251" s="46"/>
      <c r="Q251" s="46"/>
      <c r="R251" s="46"/>
      <c r="S251" s="46"/>
      <c r="T251" s="46"/>
      <c r="U251" s="46"/>
      <c r="V251" s="46"/>
      <c r="W251" s="46"/>
    </row>
    <row r="252" spans="1:23" ht="18.75">
      <c r="A252" s="46"/>
      <c r="B252" s="46"/>
      <c r="C252" s="46"/>
      <c r="D252" s="46"/>
      <c r="E252" s="46"/>
      <c r="F252" s="46"/>
      <c r="G252" s="46"/>
      <c r="H252" s="46"/>
      <c r="I252" s="46"/>
      <c r="J252" s="46"/>
      <c r="K252" s="46"/>
      <c r="L252" s="46"/>
      <c r="M252" s="46"/>
      <c r="N252" s="46"/>
      <c r="O252" s="46"/>
      <c r="P252" s="46"/>
      <c r="Q252" s="46"/>
      <c r="R252" s="46"/>
      <c r="S252" s="46"/>
      <c r="T252" s="46"/>
      <c r="U252" s="46"/>
      <c r="V252" s="46"/>
      <c r="W252" s="46"/>
    </row>
    <row r="253" spans="1:23" ht="18.75">
      <c r="A253" s="46"/>
      <c r="B253" s="46"/>
      <c r="C253" s="46"/>
      <c r="D253" s="46"/>
      <c r="E253" s="46"/>
      <c r="F253" s="46"/>
      <c r="G253" s="46"/>
      <c r="H253" s="46"/>
      <c r="I253" s="46"/>
      <c r="J253" s="46"/>
      <c r="K253" s="46"/>
      <c r="L253" s="46"/>
      <c r="M253" s="46"/>
      <c r="N253" s="46"/>
      <c r="O253" s="46"/>
      <c r="P253" s="46"/>
      <c r="Q253" s="46"/>
      <c r="R253" s="46"/>
      <c r="S253" s="46"/>
      <c r="T253" s="46"/>
      <c r="U253" s="46"/>
      <c r="V253" s="46"/>
      <c r="W253" s="46"/>
    </row>
    <row r="254" spans="1:23" ht="18.75">
      <c r="A254" s="46"/>
      <c r="B254" s="46"/>
      <c r="C254" s="46"/>
      <c r="D254" s="46"/>
      <c r="E254" s="46"/>
      <c r="F254" s="46"/>
      <c r="G254" s="46"/>
      <c r="H254" s="46"/>
      <c r="I254" s="46"/>
      <c r="J254" s="46"/>
      <c r="K254" s="46"/>
      <c r="L254" s="46"/>
      <c r="M254" s="46"/>
      <c r="N254" s="46"/>
      <c r="O254" s="46"/>
      <c r="P254" s="46"/>
      <c r="Q254" s="46"/>
      <c r="R254" s="46"/>
      <c r="S254" s="46"/>
      <c r="T254" s="46"/>
      <c r="U254" s="46"/>
      <c r="V254" s="46"/>
      <c r="W254" s="46"/>
    </row>
    <row r="255" spans="1:23" ht="18.75">
      <c r="A255" s="46"/>
      <c r="B255" s="46"/>
      <c r="C255" s="46"/>
      <c r="D255" s="46"/>
      <c r="E255" s="46"/>
      <c r="F255" s="46"/>
      <c r="G255" s="46"/>
      <c r="H255" s="46"/>
      <c r="I255" s="46"/>
      <c r="J255" s="46"/>
      <c r="K255" s="46"/>
      <c r="L255" s="46"/>
      <c r="M255" s="46"/>
      <c r="N255" s="46"/>
      <c r="O255" s="46"/>
      <c r="P255" s="46"/>
      <c r="Q255" s="46"/>
      <c r="R255" s="46"/>
      <c r="S255" s="46"/>
      <c r="T255" s="46"/>
      <c r="U255" s="46"/>
      <c r="V255" s="46"/>
      <c r="W255" s="46"/>
    </row>
    <row r="256" spans="1:23" ht="18.75">
      <c r="A256" s="46"/>
      <c r="B256" s="46"/>
      <c r="C256" s="46"/>
      <c r="D256" s="46"/>
      <c r="E256" s="46"/>
      <c r="F256" s="46"/>
      <c r="G256" s="46"/>
      <c r="H256" s="46"/>
      <c r="I256" s="46"/>
      <c r="J256" s="46"/>
      <c r="K256" s="46"/>
      <c r="L256" s="46"/>
      <c r="M256" s="46"/>
      <c r="N256" s="46"/>
      <c r="O256" s="46"/>
      <c r="P256" s="46"/>
      <c r="Q256" s="46"/>
      <c r="R256" s="46"/>
      <c r="S256" s="46"/>
      <c r="T256" s="46"/>
      <c r="U256" s="46"/>
      <c r="V256" s="46"/>
      <c r="W256" s="46"/>
    </row>
    <row r="257" spans="1:23" ht="18.75">
      <c r="A257" s="46"/>
      <c r="B257" s="46"/>
      <c r="C257" s="46"/>
      <c r="D257" s="46"/>
      <c r="E257" s="46"/>
      <c r="F257" s="46"/>
      <c r="G257" s="46"/>
      <c r="H257" s="46"/>
      <c r="I257" s="46"/>
      <c r="J257" s="46"/>
      <c r="K257" s="46"/>
      <c r="L257" s="46"/>
      <c r="M257" s="46"/>
      <c r="N257" s="46"/>
      <c r="O257" s="46"/>
      <c r="P257" s="46"/>
      <c r="Q257" s="46"/>
      <c r="R257" s="46"/>
      <c r="S257" s="46"/>
      <c r="T257" s="46"/>
      <c r="U257" s="46"/>
      <c r="V257" s="46"/>
      <c r="W257" s="46"/>
    </row>
    <row r="258" spans="1:23" ht="18.75">
      <c r="A258" s="46"/>
      <c r="B258" s="46"/>
      <c r="C258" s="46"/>
      <c r="D258" s="46"/>
      <c r="E258" s="46"/>
      <c r="F258" s="46"/>
      <c r="G258" s="46"/>
      <c r="H258" s="46"/>
      <c r="I258" s="46"/>
      <c r="J258" s="46"/>
      <c r="K258" s="46"/>
      <c r="L258" s="46"/>
      <c r="M258" s="46"/>
      <c r="N258" s="46"/>
      <c r="O258" s="46"/>
      <c r="P258" s="46"/>
      <c r="Q258" s="46"/>
      <c r="R258" s="46"/>
      <c r="S258" s="46"/>
      <c r="T258" s="46"/>
      <c r="U258" s="46"/>
      <c r="V258" s="46"/>
      <c r="W258" s="46"/>
    </row>
    <row r="259" spans="1:23" ht="18.75">
      <c r="A259" s="46"/>
      <c r="B259" s="46"/>
      <c r="C259" s="46"/>
      <c r="D259" s="46"/>
      <c r="E259" s="46"/>
      <c r="F259" s="46"/>
      <c r="G259" s="46"/>
      <c r="H259" s="46"/>
      <c r="I259" s="46"/>
      <c r="J259" s="46"/>
      <c r="K259" s="46"/>
      <c r="L259" s="46"/>
      <c r="M259" s="46"/>
      <c r="N259" s="46"/>
      <c r="O259" s="46"/>
      <c r="P259" s="46"/>
      <c r="Q259" s="46"/>
      <c r="R259" s="46"/>
      <c r="S259" s="46"/>
      <c r="T259" s="46"/>
      <c r="U259" s="46"/>
      <c r="V259" s="46"/>
      <c r="W259" s="46"/>
    </row>
    <row r="260" spans="1:23" ht="18.75">
      <c r="A260" s="46"/>
      <c r="B260" s="46"/>
      <c r="C260" s="46"/>
      <c r="D260" s="46"/>
      <c r="E260" s="46"/>
      <c r="F260" s="46"/>
      <c r="G260" s="46"/>
      <c r="H260" s="46"/>
      <c r="I260" s="46"/>
      <c r="J260" s="46"/>
      <c r="K260" s="46"/>
      <c r="L260" s="46"/>
      <c r="M260" s="46"/>
      <c r="N260" s="46"/>
      <c r="O260" s="46"/>
      <c r="P260" s="46"/>
      <c r="Q260" s="46"/>
      <c r="R260" s="46"/>
      <c r="S260" s="46"/>
      <c r="T260" s="46"/>
      <c r="U260" s="46"/>
      <c r="V260" s="46"/>
      <c r="W260" s="46"/>
    </row>
    <row r="261" spans="1:23" ht="18.75">
      <c r="A261" s="46"/>
      <c r="B261" s="46"/>
      <c r="C261" s="46"/>
      <c r="D261" s="46"/>
      <c r="E261" s="46"/>
      <c r="F261" s="46"/>
      <c r="G261" s="46"/>
      <c r="H261" s="46"/>
      <c r="I261" s="46"/>
      <c r="J261" s="46"/>
      <c r="K261" s="46"/>
      <c r="L261" s="46"/>
      <c r="M261" s="46"/>
      <c r="N261" s="46"/>
      <c r="O261" s="46"/>
      <c r="P261" s="46"/>
      <c r="Q261" s="46"/>
      <c r="R261" s="46"/>
      <c r="S261" s="46"/>
      <c r="T261" s="46"/>
      <c r="U261" s="46"/>
      <c r="V261" s="46"/>
      <c r="W261" s="46"/>
    </row>
    <row r="262" spans="1:23" ht="18.75">
      <c r="A262" s="46"/>
      <c r="B262" s="46"/>
      <c r="C262" s="46"/>
      <c r="D262" s="46"/>
      <c r="E262" s="46"/>
      <c r="F262" s="46"/>
      <c r="G262" s="46"/>
      <c r="H262" s="46"/>
      <c r="I262" s="46"/>
      <c r="J262" s="46"/>
      <c r="K262" s="46"/>
      <c r="L262" s="46"/>
      <c r="M262" s="46"/>
      <c r="N262" s="46"/>
      <c r="O262" s="46"/>
      <c r="P262" s="46"/>
      <c r="Q262" s="46"/>
      <c r="R262" s="46"/>
      <c r="S262" s="46"/>
      <c r="T262" s="46"/>
      <c r="U262" s="46"/>
      <c r="V262" s="46"/>
      <c r="W262" s="46"/>
    </row>
    <row r="263" spans="1:23" ht="18.75">
      <c r="A263" s="46"/>
      <c r="B263" s="46"/>
      <c r="C263" s="46"/>
      <c r="D263" s="46"/>
      <c r="E263" s="46"/>
      <c r="F263" s="46"/>
      <c r="G263" s="46"/>
      <c r="H263" s="46"/>
      <c r="I263" s="46"/>
      <c r="J263" s="46"/>
      <c r="K263" s="46"/>
      <c r="L263" s="46"/>
      <c r="M263" s="46"/>
      <c r="N263" s="46"/>
      <c r="O263" s="46"/>
      <c r="P263" s="46"/>
      <c r="Q263" s="46"/>
      <c r="R263" s="46"/>
      <c r="S263" s="46"/>
      <c r="T263" s="46"/>
      <c r="U263" s="46"/>
      <c r="V263" s="46"/>
      <c r="W263" s="46"/>
    </row>
    <row r="264" spans="1:23" ht="18.75">
      <c r="A264" s="46"/>
      <c r="B264" s="46"/>
      <c r="C264" s="46"/>
      <c r="D264" s="46"/>
      <c r="E264" s="46"/>
      <c r="F264" s="46"/>
      <c r="G264" s="46"/>
      <c r="H264" s="46"/>
      <c r="I264" s="46"/>
      <c r="J264" s="46"/>
      <c r="K264" s="46"/>
      <c r="L264" s="46"/>
      <c r="M264" s="46"/>
      <c r="N264" s="46"/>
      <c r="O264" s="46"/>
      <c r="P264" s="46"/>
      <c r="Q264" s="46"/>
      <c r="R264" s="46"/>
      <c r="S264" s="46"/>
      <c r="T264" s="46"/>
      <c r="U264" s="46"/>
      <c r="V264" s="46"/>
      <c r="W264" s="46"/>
    </row>
    <row r="265" spans="1:23" ht="18.75">
      <c r="A265" s="46"/>
      <c r="B265" s="46"/>
      <c r="C265" s="46"/>
      <c r="D265" s="46"/>
      <c r="E265" s="46"/>
      <c r="F265" s="46"/>
      <c r="G265" s="46"/>
      <c r="H265" s="46"/>
      <c r="I265" s="46"/>
      <c r="J265" s="46"/>
      <c r="K265" s="46"/>
      <c r="L265" s="46"/>
      <c r="M265" s="46"/>
      <c r="N265" s="46"/>
      <c r="O265" s="46"/>
      <c r="P265" s="46"/>
      <c r="Q265" s="46"/>
      <c r="R265" s="46"/>
      <c r="S265" s="46"/>
      <c r="T265" s="46"/>
      <c r="U265" s="46"/>
      <c r="V265" s="46"/>
      <c r="W265" s="46"/>
    </row>
    <row r="266" spans="1:23" ht="18.75">
      <c r="A266" s="46"/>
      <c r="B266" s="46"/>
      <c r="C266" s="46"/>
      <c r="D266" s="46"/>
      <c r="E266" s="46"/>
      <c r="F266" s="46"/>
      <c r="G266" s="46"/>
      <c r="H266" s="46"/>
      <c r="I266" s="46"/>
      <c r="J266" s="46"/>
      <c r="K266" s="46"/>
      <c r="L266" s="46"/>
      <c r="M266" s="46"/>
      <c r="N266" s="46"/>
      <c r="O266" s="46"/>
      <c r="P266" s="46"/>
      <c r="Q266" s="46"/>
      <c r="R266" s="46"/>
      <c r="S266" s="46"/>
      <c r="T266" s="46"/>
      <c r="U266" s="46"/>
      <c r="V266" s="46"/>
      <c r="W266" s="46"/>
    </row>
    <row r="267" spans="1:23" ht="18.75">
      <c r="A267" s="46"/>
      <c r="B267" s="46"/>
      <c r="C267" s="46"/>
      <c r="D267" s="46"/>
      <c r="E267" s="46"/>
      <c r="F267" s="46"/>
      <c r="G267" s="46"/>
      <c r="H267" s="46"/>
      <c r="I267" s="46"/>
      <c r="J267" s="46"/>
      <c r="K267" s="46"/>
      <c r="L267" s="46"/>
      <c r="M267" s="46"/>
      <c r="N267" s="46"/>
      <c r="O267" s="46"/>
      <c r="P267" s="46"/>
      <c r="Q267" s="46"/>
      <c r="R267" s="46"/>
      <c r="S267" s="46"/>
      <c r="T267" s="46"/>
      <c r="U267" s="46"/>
      <c r="V267" s="46"/>
      <c r="W267" s="46"/>
    </row>
    <row r="268" spans="1:23" ht="18.75">
      <c r="A268" s="46"/>
      <c r="B268" s="46"/>
      <c r="C268" s="46"/>
      <c r="D268" s="46"/>
      <c r="E268" s="46"/>
      <c r="F268" s="46"/>
      <c r="G268" s="46"/>
      <c r="H268" s="46"/>
      <c r="I268" s="46"/>
      <c r="J268" s="46"/>
      <c r="K268" s="46"/>
      <c r="L268" s="46"/>
      <c r="M268" s="46"/>
      <c r="N268" s="46"/>
      <c r="O268" s="46"/>
      <c r="P268" s="46"/>
      <c r="Q268" s="46"/>
      <c r="R268" s="46"/>
      <c r="S268" s="46"/>
      <c r="T268" s="46"/>
      <c r="U268" s="46"/>
      <c r="V268" s="46"/>
      <c r="W268" s="46"/>
    </row>
    <row r="269" spans="1:23" ht="18.75">
      <c r="A269" s="46"/>
      <c r="B269" s="46"/>
      <c r="C269" s="46"/>
      <c r="D269" s="46"/>
      <c r="E269" s="46"/>
      <c r="F269" s="46"/>
      <c r="G269" s="46"/>
      <c r="H269" s="46"/>
      <c r="I269" s="46"/>
      <c r="J269" s="46"/>
      <c r="K269" s="46"/>
      <c r="L269" s="46"/>
      <c r="M269" s="46"/>
      <c r="N269" s="46"/>
      <c r="O269" s="46"/>
      <c r="P269" s="46"/>
      <c r="Q269" s="46"/>
      <c r="R269" s="46"/>
      <c r="S269" s="46"/>
      <c r="T269" s="46"/>
      <c r="U269" s="46"/>
      <c r="V269" s="46"/>
      <c r="W269" s="46"/>
    </row>
    <row r="270" spans="1:23" ht="18.75">
      <c r="A270" s="46"/>
      <c r="B270" s="46"/>
      <c r="C270" s="46"/>
      <c r="D270" s="46"/>
      <c r="E270" s="46"/>
      <c r="F270" s="46"/>
      <c r="G270" s="46"/>
      <c r="H270" s="46"/>
      <c r="I270" s="46"/>
      <c r="J270" s="46"/>
      <c r="K270" s="46"/>
      <c r="L270" s="46"/>
      <c r="M270" s="46"/>
      <c r="N270" s="46"/>
      <c r="O270" s="46"/>
      <c r="P270" s="46"/>
      <c r="Q270" s="46"/>
      <c r="R270" s="46"/>
      <c r="S270" s="46"/>
      <c r="T270" s="46"/>
      <c r="U270" s="46"/>
      <c r="V270" s="46"/>
      <c r="W270" s="46"/>
    </row>
    <row r="271" spans="1:23" ht="18.75">
      <c r="A271" s="46"/>
      <c r="B271" s="46"/>
      <c r="C271" s="46"/>
      <c r="D271" s="46"/>
      <c r="E271" s="46"/>
      <c r="F271" s="46"/>
      <c r="G271" s="46"/>
      <c r="H271" s="46"/>
      <c r="I271" s="46"/>
      <c r="J271" s="46"/>
      <c r="K271" s="46"/>
      <c r="L271" s="46"/>
      <c r="M271" s="46"/>
      <c r="N271" s="46"/>
      <c r="O271" s="46"/>
      <c r="P271" s="46"/>
      <c r="Q271" s="46"/>
      <c r="R271" s="46"/>
      <c r="S271" s="46"/>
      <c r="T271" s="46"/>
      <c r="U271" s="46"/>
      <c r="V271" s="46"/>
      <c r="W271" s="46"/>
    </row>
    <row r="272" spans="1:23" ht="18.75">
      <c r="A272" s="46"/>
      <c r="B272" s="46"/>
      <c r="C272" s="46"/>
      <c r="D272" s="46"/>
      <c r="E272" s="46"/>
      <c r="F272" s="46"/>
      <c r="G272" s="46"/>
      <c r="H272" s="46"/>
      <c r="I272" s="46"/>
      <c r="J272" s="46"/>
      <c r="K272" s="46"/>
      <c r="L272" s="46"/>
      <c r="M272" s="46"/>
      <c r="N272" s="46"/>
      <c r="O272" s="46"/>
      <c r="P272" s="46"/>
      <c r="Q272" s="46"/>
      <c r="R272" s="46"/>
      <c r="S272" s="46"/>
      <c r="T272" s="46"/>
      <c r="U272" s="46"/>
      <c r="V272" s="46"/>
      <c r="W272" s="46"/>
    </row>
    <row r="273" spans="1:23" ht="18.75">
      <c r="A273" s="46"/>
      <c r="B273" s="46"/>
      <c r="C273" s="46"/>
      <c r="D273" s="46"/>
      <c r="E273" s="46"/>
      <c r="F273" s="46"/>
      <c r="G273" s="46"/>
      <c r="H273" s="46"/>
      <c r="I273" s="46"/>
      <c r="J273" s="46"/>
      <c r="K273" s="46"/>
      <c r="L273" s="46"/>
      <c r="M273" s="46"/>
      <c r="N273" s="46"/>
      <c r="O273" s="46"/>
      <c r="P273" s="46"/>
      <c r="Q273" s="46"/>
      <c r="R273" s="46"/>
      <c r="S273" s="46"/>
      <c r="T273" s="46"/>
      <c r="U273" s="46"/>
      <c r="V273" s="46"/>
      <c r="W273" s="46"/>
    </row>
    <row r="274" spans="1:23" ht="18.75">
      <c r="A274" s="46"/>
      <c r="B274" s="46"/>
      <c r="C274" s="46"/>
      <c r="D274" s="46"/>
      <c r="E274" s="46"/>
      <c r="F274" s="46"/>
      <c r="G274" s="46"/>
      <c r="H274" s="46"/>
      <c r="I274" s="46"/>
      <c r="J274" s="46"/>
      <c r="K274" s="46"/>
      <c r="L274" s="46"/>
      <c r="M274" s="46"/>
      <c r="N274" s="46"/>
      <c r="O274" s="46"/>
      <c r="P274" s="46"/>
      <c r="Q274" s="46"/>
      <c r="R274" s="46"/>
      <c r="S274" s="46"/>
      <c r="T274" s="46"/>
      <c r="U274" s="46"/>
      <c r="V274" s="46"/>
      <c r="W274" s="46"/>
    </row>
    <row r="275" spans="1:23" ht="18.75">
      <c r="A275" s="46"/>
      <c r="B275" s="46"/>
      <c r="C275" s="46"/>
      <c r="D275" s="46"/>
      <c r="E275" s="46"/>
      <c r="F275" s="46"/>
      <c r="G275" s="46"/>
      <c r="H275" s="46"/>
      <c r="I275" s="46"/>
      <c r="J275" s="46"/>
      <c r="K275" s="46"/>
      <c r="L275" s="46"/>
      <c r="M275" s="46"/>
      <c r="N275" s="46"/>
      <c r="O275" s="46"/>
      <c r="P275" s="46"/>
      <c r="Q275" s="46"/>
      <c r="R275" s="46"/>
      <c r="S275" s="46"/>
      <c r="T275" s="46"/>
      <c r="U275" s="46"/>
      <c r="V275" s="46"/>
      <c r="W275" s="46"/>
    </row>
    <row r="276" spans="1:23" ht="18.75">
      <c r="A276" s="46"/>
      <c r="B276" s="46"/>
      <c r="C276" s="46"/>
      <c r="D276" s="46"/>
      <c r="E276" s="46"/>
      <c r="F276" s="46"/>
      <c r="G276" s="46"/>
      <c r="H276" s="46"/>
      <c r="I276" s="46"/>
      <c r="J276" s="46"/>
      <c r="K276" s="46"/>
      <c r="L276" s="46"/>
      <c r="M276" s="46"/>
      <c r="N276" s="46"/>
      <c r="O276" s="46"/>
      <c r="P276" s="46"/>
      <c r="Q276" s="46"/>
      <c r="R276" s="46"/>
      <c r="S276" s="46"/>
      <c r="T276" s="46"/>
      <c r="U276" s="46"/>
      <c r="V276" s="46"/>
      <c r="W276" s="46"/>
    </row>
    <row r="277" spans="1:23" ht="18.75">
      <c r="A277" s="46"/>
      <c r="B277" s="46"/>
      <c r="C277" s="46"/>
      <c r="D277" s="46"/>
      <c r="E277" s="46"/>
      <c r="F277" s="46"/>
      <c r="G277" s="46"/>
      <c r="H277" s="46"/>
      <c r="I277" s="46"/>
      <c r="J277" s="46"/>
      <c r="K277" s="46"/>
      <c r="L277" s="46"/>
      <c r="M277" s="46"/>
      <c r="N277" s="46"/>
      <c r="O277" s="46"/>
      <c r="P277" s="46"/>
      <c r="Q277" s="46"/>
      <c r="R277" s="46"/>
      <c r="S277" s="46"/>
      <c r="T277" s="46"/>
      <c r="U277" s="46"/>
      <c r="V277" s="46"/>
      <c r="W277" s="46"/>
    </row>
    <row r="278" spans="1:23" ht="18.75">
      <c r="A278" s="46"/>
      <c r="B278" s="46"/>
      <c r="C278" s="46"/>
      <c r="D278" s="46"/>
      <c r="E278" s="46"/>
      <c r="F278" s="46"/>
      <c r="G278" s="46"/>
      <c r="H278" s="46"/>
      <c r="I278" s="46"/>
      <c r="J278" s="46"/>
      <c r="K278" s="46"/>
      <c r="L278" s="46"/>
      <c r="M278" s="46"/>
      <c r="N278" s="46"/>
      <c r="O278" s="46"/>
      <c r="P278" s="46"/>
      <c r="Q278" s="46"/>
      <c r="R278" s="46"/>
      <c r="S278" s="46"/>
      <c r="T278" s="46"/>
      <c r="U278" s="46"/>
      <c r="V278" s="46"/>
      <c r="W278" s="46"/>
    </row>
    <row r="279" spans="1:23" ht="18.75">
      <c r="A279" s="46"/>
      <c r="B279" s="46"/>
      <c r="C279" s="46"/>
      <c r="D279" s="46"/>
      <c r="E279" s="46"/>
      <c r="F279" s="46"/>
      <c r="G279" s="46"/>
      <c r="H279" s="46"/>
      <c r="I279" s="46"/>
      <c r="J279" s="46"/>
      <c r="K279" s="46"/>
      <c r="L279" s="46"/>
      <c r="M279" s="46"/>
      <c r="N279" s="46"/>
      <c r="O279" s="46"/>
      <c r="P279" s="46"/>
      <c r="Q279" s="46"/>
      <c r="R279" s="46"/>
      <c r="S279" s="46"/>
      <c r="T279" s="46"/>
      <c r="U279" s="46"/>
      <c r="V279" s="46"/>
      <c r="W279" s="46"/>
    </row>
    <row r="280" spans="1:23" ht="18.75">
      <c r="A280" s="46"/>
      <c r="B280" s="46"/>
      <c r="C280" s="46"/>
      <c r="D280" s="46"/>
      <c r="E280" s="46"/>
      <c r="F280" s="46"/>
      <c r="G280" s="46"/>
      <c r="H280" s="46"/>
      <c r="I280" s="46"/>
      <c r="J280" s="46"/>
      <c r="K280" s="46"/>
      <c r="L280" s="46"/>
      <c r="M280" s="46"/>
      <c r="N280" s="46"/>
      <c r="O280" s="46"/>
      <c r="P280" s="46"/>
      <c r="Q280" s="46"/>
      <c r="R280" s="46"/>
      <c r="S280" s="46"/>
      <c r="T280" s="46"/>
      <c r="U280" s="46"/>
      <c r="V280" s="46"/>
      <c r="W280" s="46"/>
    </row>
    <row r="281" spans="1:23" ht="18.75">
      <c r="A281" s="46"/>
      <c r="B281" s="46"/>
      <c r="C281" s="46"/>
      <c r="D281" s="46"/>
      <c r="E281" s="46"/>
      <c r="F281" s="46"/>
      <c r="G281" s="46"/>
      <c r="H281" s="46"/>
      <c r="I281" s="46"/>
      <c r="J281" s="46"/>
      <c r="K281" s="46"/>
      <c r="L281" s="46"/>
      <c r="M281" s="46"/>
      <c r="N281" s="46"/>
      <c r="O281" s="46"/>
      <c r="P281" s="46"/>
      <c r="Q281" s="46"/>
      <c r="R281" s="46"/>
      <c r="S281" s="46"/>
      <c r="T281" s="46"/>
      <c r="U281" s="46"/>
      <c r="V281" s="46"/>
      <c r="W281" s="46"/>
    </row>
    <row r="282" spans="1:23" ht="18.75">
      <c r="A282" s="46"/>
      <c r="B282" s="46"/>
      <c r="C282" s="46"/>
      <c r="D282" s="46"/>
      <c r="E282" s="46"/>
      <c r="F282" s="46"/>
      <c r="G282" s="46"/>
      <c r="H282" s="46"/>
      <c r="I282" s="46"/>
      <c r="J282" s="46"/>
      <c r="K282" s="46"/>
      <c r="L282" s="46"/>
      <c r="M282" s="46"/>
      <c r="N282" s="46"/>
      <c r="O282" s="46"/>
      <c r="P282" s="46"/>
      <c r="Q282" s="46"/>
      <c r="R282" s="46"/>
      <c r="S282" s="46"/>
      <c r="T282" s="46"/>
      <c r="U282" s="46"/>
      <c r="V282" s="46"/>
      <c r="W282" s="46"/>
    </row>
    <row r="283" spans="1:23" ht="18.75">
      <c r="A283" s="46"/>
      <c r="B283" s="46"/>
      <c r="C283" s="46"/>
      <c r="D283" s="46"/>
      <c r="E283" s="46"/>
      <c r="F283" s="46"/>
      <c r="G283" s="46"/>
      <c r="H283" s="46"/>
      <c r="I283" s="46"/>
      <c r="J283" s="46"/>
      <c r="K283" s="46"/>
      <c r="L283" s="46"/>
      <c r="M283" s="46"/>
      <c r="N283" s="46"/>
      <c r="O283" s="46"/>
      <c r="P283" s="46"/>
      <c r="Q283" s="46"/>
      <c r="R283" s="46"/>
      <c r="S283" s="46"/>
      <c r="T283" s="46"/>
      <c r="U283" s="46"/>
      <c r="V283" s="46"/>
      <c r="W283" s="46"/>
    </row>
    <row r="284" spans="1:23" ht="18.75">
      <c r="A284" s="46"/>
      <c r="B284" s="46"/>
      <c r="C284" s="46"/>
      <c r="D284" s="46"/>
      <c r="E284" s="46"/>
      <c r="F284" s="46"/>
      <c r="G284" s="46"/>
      <c r="H284" s="46"/>
      <c r="I284" s="46"/>
      <c r="J284" s="46"/>
      <c r="K284" s="46"/>
      <c r="L284" s="46"/>
      <c r="M284" s="46"/>
      <c r="N284" s="46"/>
      <c r="O284" s="46"/>
      <c r="P284" s="46"/>
      <c r="Q284" s="46"/>
      <c r="R284" s="46"/>
      <c r="S284" s="46"/>
      <c r="T284" s="46"/>
      <c r="U284" s="46"/>
      <c r="V284" s="46"/>
      <c r="W284" s="46"/>
    </row>
    <row r="285" spans="1:23" ht="18.75">
      <c r="A285" s="46"/>
      <c r="B285" s="46"/>
      <c r="C285" s="46"/>
      <c r="D285" s="46"/>
      <c r="E285" s="46"/>
      <c r="F285" s="46"/>
      <c r="G285" s="46"/>
      <c r="H285" s="46"/>
      <c r="I285" s="46"/>
      <c r="J285" s="46"/>
      <c r="K285" s="46"/>
      <c r="L285" s="46"/>
      <c r="M285" s="46"/>
      <c r="N285" s="46"/>
      <c r="O285" s="46"/>
      <c r="P285" s="46"/>
      <c r="Q285" s="46"/>
      <c r="R285" s="46"/>
      <c r="S285" s="46"/>
      <c r="T285" s="46"/>
      <c r="U285" s="46"/>
      <c r="V285" s="46"/>
      <c r="W285" s="46"/>
    </row>
    <row r="286" spans="1:23" ht="18.75">
      <c r="A286" s="46"/>
      <c r="B286" s="46"/>
      <c r="C286" s="46"/>
      <c r="D286" s="46"/>
      <c r="E286" s="46"/>
      <c r="F286" s="46"/>
      <c r="G286" s="46"/>
      <c r="H286" s="46"/>
      <c r="I286" s="46"/>
      <c r="J286" s="46"/>
      <c r="K286" s="46"/>
      <c r="L286" s="46"/>
      <c r="M286" s="46"/>
      <c r="N286" s="46"/>
      <c r="O286" s="46"/>
      <c r="P286" s="46"/>
      <c r="Q286" s="46"/>
      <c r="R286" s="46"/>
      <c r="S286" s="46"/>
      <c r="T286" s="46"/>
      <c r="U286" s="46"/>
      <c r="V286" s="46"/>
      <c r="W286" s="46"/>
    </row>
    <row r="287" spans="1:23" ht="18.75">
      <c r="A287" s="46"/>
      <c r="B287" s="46"/>
      <c r="C287" s="46"/>
      <c r="D287" s="46"/>
      <c r="E287" s="46"/>
      <c r="F287" s="46"/>
      <c r="G287" s="46"/>
      <c r="H287" s="46"/>
      <c r="I287" s="46"/>
      <c r="J287" s="46"/>
      <c r="K287" s="46"/>
      <c r="L287" s="46"/>
      <c r="M287" s="46"/>
      <c r="N287" s="46"/>
      <c r="O287" s="46"/>
      <c r="P287" s="46"/>
      <c r="Q287" s="46"/>
      <c r="R287" s="46"/>
      <c r="S287" s="46"/>
      <c r="T287" s="46"/>
      <c r="U287" s="46"/>
      <c r="V287" s="46"/>
      <c r="W287" s="46"/>
    </row>
    <row r="288" spans="1:23" ht="18.75">
      <c r="A288" s="46"/>
      <c r="B288" s="46"/>
      <c r="C288" s="46"/>
      <c r="D288" s="46"/>
      <c r="E288" s="46"/>
      <c r="F288" s="46"/>
      <c r="G288" s="46"/>
      <c r="H288" s="46"/>
      <c r="I288" s="46"/>
      <c r="J288" s="46"/>
      <c r="K288" s="46"/>
      <c r="L288" s="46"/>
      <c r="M288" s="46"/>
      <c r="N288" s="46"/>
      <c r="O288" s="46"/>
      <c r="P288" s="46"/>
      <c r="Q288" s="46"/>
      <c r="R288" s="46"/>
      <c r="S288" s="46"/>
      <c r="T288" s="46"/>
      <c r="U288" s="46"/>
      <c r="V288" s="46"/>
      <c r="W288" s="46"/>
    </row>
    <row r="289" spans="1:23" ht="18.75">
      <c r="A289" s="46"/>
      <c r="B289" s="46"/>
      <c r="C289" s="46"/>
      <c r="D289" s="46"/>
      <c r="E289" s="46"/>
      <c r="F289" s="46"/>
      <c r="G289" s="46"/>
      <c r="H289" s="46"/>
      <c r="I289" s="46"/>
      <c r="J289" s="46"/>
      <c r="K289" s="46"/>
      <c r="L289" s="46"/>
      <c r="M289" s="46"/>
      <c r="N289" s="46"/>
      <c r="O289" s="46"/>
      <c r="P289" s="46"/>
      <c r="Q289" s="46"/>
      <c r="R289" s="46"/>
      <c r="S289" s="46"/>
      <c r="T289" s="46"/>
      <c r="U289" s="46"/>
      <c r="V289" s="46"/>
      <c r="W289" s="46"/>
    </row>
    <row r="290" spans="1:23" ht="18.75">
      <c r="A290" s="46"/>
      <c r="B290" s="46"/>
      <c r="C290" s="46"/>
      <c r="D290" s="46"/>
      <c r="E290" s="46"/>
      <c r="F290" s="46"/>
      <c r="G290" s="46"/>
      <c r="H290" s="46"/>
      <c r="I290" s="46"/>
      <c r="J290" s="46"/>
      <c r="K290" s="46"/>
      <c r="L290" s="46"/>
      <c r="M290" s="46"/>
      <c r="N290" s="46"/>
      <c r="O290" s="46"/>
      <c r="P290" s="46"/>
      <c r="Q290" s="46"/>
      <c r="R290" s="46"/>
      <c r="S290" s="46"/>
      <c r="T290" s="46"/>
      <c r="U290" s="46"/>
      <c r="V290" s="46"/>
      <c r="W290" s="46"/>
    </row>
    <row r="291" spans="1:23" ht="18.75">
      <c r="A291" s="46"/>
      <c r="B291" s="46"/>
      <c r="C291" s="46"/>
      <c r="D291" s="46"/>
      <c r="E291" s="46"/>
      <c r="F291" s="46"/>
      <c r="G291" s="46"/>
      <c r="H291" s="46"/>
      <c r="I291" s="46"/>
      <c r="J291" s="46"/>
      <c r="K291" s="46"/>
      <c r="L291" s="46"/>
      <c r="M291" s="46"/>
      <c r="N291" s="46"/>
      <c r="O291" s="46"/>
      <c r="P291" s="46"/>
      <c r="Q291" s="46"/>
      <c r="R291" s="46"/>
      <c r="S291" s="46"/>
      <c r="T291" s="46"/>
      <c r="U291" s="46"/>
      <c r="V291" s="46"/>
      <c r="W291" s="46"/>
    </row>
    <row r="292" spans="1:23" ht="18.75">
      <c r="A292" s="46"/>
      <c r="B292" s="46"/>
      <c r="C292" s="46"/>
      <c r="D292" s="46"/>
      <c r="E292" s="46"/>
      <c r="F292" s="46"/>
      <c r="G292" s="46"/>
      <c r="H292" s="46"/>
      <c r="I292" s="46"/>
      <c r="J292" s="46"/>
      <c r="K292" s="46"/>
      <c r="L292" s="46"/>
      <c r="M292" s="46"/>
      <c r="N292" s="46"/>
      <c r="O292" s="46"/>
      <c r="P292" s="46"/>
      <c r="Q292" s="46"/>
      <c r="R292" s="46"/>
      <c r="S292" s="46"/>
      <c r="T292" s="46"/>
      <c r="U292" s="46"/>
      <c r="V292" s="46"/>
      <c r="W292" s="46"/>
    </row>
    <row r="293" spans="1:23" ht="18.75">
      <c r="A293" s="46"/>
      <c r="B293" s="46"/>
      <c r="C293" s="46"/>
      <c r="D293" s="46"/>
      <c r="E293" s="46"/>
      <c r="F293" s="46"/>
      <c r="G293" s="46"/>
      <c r="H293" s="46"/>
      <c r="I293" s="46"/>
      <c r="J293" s="46"/>
      <c r="K293" s="46"/>
      <c r="L293" s="46"/>
      <c r="M293" s="46"/>
      <c r="N293" s="46"/>
      <c r="O293" s="46"/>
      <c r="P293" s="46"/>
      <c r="Q293" s="46"/>
      <c r="R293" s="46"/>
      <c r="S293" s="46"/>
      <c r="T293" s="46"/>
      <c r="U293" s="46"/>
      <c r="V293" s="46"/>
      <c r="W293" s="46"/>
    </row>
    <row r="294" spans="1:23" ht="18.75">
      <c r="A294" s="46"/>
      <c r="B294" s="46"/>
      <c r="C294" s="46"/>
      <c r="D294" s="46"/>
      <c r="E294" s="46"/>
      <c r="F294" s="46"/>
      <c r="G294" s="46"/>
      <c r="H294" s="46"/>
      <c r="I294" s="46"/>
      <c r="J294" s="46"/>
      <c r="K294" s="46"/>
      <c r="L294" s="46"/>
      <c r="M294" s="46"/>
      <c r="N294" s="46"/>
      <c r="O294" s="46"/>
      <c r="P294" s="46"/>
      <c r="Q294" s="46"/>
      <c r="R294" s="46"/>
      <c r="S294" s="46"/>
      <c r="T294" s="46"/>
      <c r="U294" s="46"/>
      <c r="V294" s="46"/>
      <c r="W294" s="46"/>
    </row>
    <row r="295" spans="1:23" ht="18.75">
      <c r="A295" s="46"/>
      <c r="B295" s="46"/>
      <c r="C295" s="46"/>
      <c r="D295" s="46"/>
      <c r="E295" s="46"/>
      <c r="F295" s="46"/>
      <c r="G295" s="46"/>
      <c r="H295" s="46"/>
      <c r="I295" s="46"/>
      <c r="J295" s="46"/>
      <c r="K295" s="46"/>
      <c r="L295" s="46"/>
      <c r="M295" s="46"/>
      <c r="N295" s="46"/>
      <c r="O295" s="46"/>
      <c r="P295" s="46"/>
      <c r="Q295" s="46"/>
      <c r="R295" s="46"/>
      <c r="S295" s="46"/>
      <c r="T295" s="46"/>
      <c r="U295" s="46"/>
      <c r="V295" s="46"/>
      <c r="W295" s="46"/>
    </row>
    <row r="296" spans="1:23" ht="18.75">
      <c r="A296" s="46"/>
      <c r="B296" s="46"/>
      <c r="C296" s="46"/>
      <c r="D296" s="46"/>
      <c r="E296" s="46"/>
      <c r="F296" s="46"/>
      <c r="G296" s="46"/>
      <c r="H296" s="46"/>
      <c r="I296" s="46"/>
      <c r="J296" s="46"/>
      <c r="K296" s="46"/>
      <c r="L296" s="46"/>
      <c r="M296" s="46"/>
      <c r="N296" s="46"/>
      <c r="O296" s="46"/>
      <c r="P296" s="46"/>
      <c r="Q296" s="46"/>
      <c r="R296" s="46"/>
      <c r="S296" s="46"/>
      <c r="T296" s="46"/>
      <c r="U296" s="46"/>
      <c r="V296" s="46"/>
      <c r="W296" s="46"/>
    </row>
    <row r="297" spans="1:23" ht="18.75">
      <c r="A297" s="46"/>
      <c r="B297" s="46"/>
      <c r="C297" s="46"/>
      <c r="D297" s="46"/>
      <c r="E297" s="46"/>
      <c r="F297" s="46"/>
      <c r="G297" s="46"/>
      <c r="H297" s="46"/>
      <c r="I297" s="46"/>
      <c r="J297" s="46"/>
      <c r="K297" s="46"/>
      <c r="L297" s="46"/>
      <c r="M297" s="46"/>
      <c r="N297" s="46"/>
      <c r="O297" s="46"/>
      <c r="P297" s="46"/>
      <c r="Q297" s="46"/>
      <c r="R297" s="46"/>
      <c r="S297" s="46"/>
      <c r="T297" s="46"/>
      <c r="U297" s="46"/>
      <c r="V297" s="46"/>
      <c r="W297" s="46"/>
    </row>
    <row r="298" spans="1:23" ht="18.75">
      <c r="A298" s="46"/>
      <c r="B298" s="46"/>
      <c r="C298" s="46"/>
      <c r="D298" s="46"/>
      <c r="E298" s="46"/>
      <c r="F298" s="46"/>
      <c r="G298" s="46"/>
      <c r="H298" s="46"/>
      <c r="I298" s="46"/>
      <c r="J298" s="46"/>
      <c r="K298" s="46"/>
      <c r="L298" s="46"/>
      <c r="M298" s="46"/>
      <c r="N298" s="46"/>
      <c r="O298" s="46"/>
      <c r="P298" s="46"/>
      <c r="Q298" s="46"/>
      <c r="R298" s="46"/>
      <c r="S298" s="46"/>
      <c r="T298" s="46"/>
      <c r="U298" s="46"/>
      <c r="V298" s="46"/>
      <c r="W298" s="46"/>
    </row>
    <row r="299" spans="1:23" ht="18.75">
      <c r="A299" s="46"/>
      <c r="B299" s="46"/>
      <c r="C299" s="46"/>
      <c r="D299" s="46"/>
      <c r="E299" s="46"/>
      <c r="F299" s="46"/>
      <c r="G299" s="46"/>
      <c r="H299" s="46"/>
      <c r="I299" s="46"/>
      <c r="J299" s="46"/>
      <c r="K299" s="46"/>
      <c r="L299" s="46"/>
      <c r="M299" s="46"/>
      <c r="N299" s="46"/>
      <c r="O299" s="46"/>
      <c r="P299" s="46"/>
      <c r="Q299" s="46"/>
      <c r="R299" s="46"/>
      <c r="S299" s="46"/>
      <c r="T299" s="46"/>
      <c r="U299" s="46"/>
      <c r="V299" s="46"/>
      <c r="W299" s="46"/>
    </row>
    <row r="300" spans="1:23" ht="18.75">
      <c r="A300" s="46"/>
      <c r="B300" s="46"/>
      <c r="C300" s="46"/>
      <c r="D300" s="46"/>
      <c r="E300" s="46"/>
      <c r="F300" s="46"/>
      <c r="G300" s="46"/>
      <c r="H300" s="46"/>
      <c r="I300" s="46"/>
      <c r="J300" s="46"/>
      <c r="K300" s="46"/>
      <c r="L300" s="46"/>
      <c r="M300" s="46"/>
      <c r="N300" s="46"/>
      <c r="O300" s="46"/>
      <c r="P300" s="46"/>
      <c r="Q300" s="46"/>
      <c r="R300" s="46"/>
      <c r="S300" s="46"/>
      <c r="T300" s="46"/>
      <c r="U300" s="46"/>
      <c r="V300" s="46"/>
      <c r="W300" s="46"/>
    </row>
    <row r="301" spans="1:23" ht="18.75">
      <c r="A301" s="46"/>
      <c r="B301" s="46"/>
      <c r="C301" s="46"/>
      <c r="D301" s="46"/>
      <c r="E301" s="46"/>
      <c r="F301" s="46"/>
      <c r="G301" s="46"/>
      <c r="H301" s="46"/>
      <c r="I301" s="46"/>
      <c r="J301" s="46"/>
      <c r="K301" s="46"/>
      <c r="L301" s="46"/>
      <c r="M301" s="46"/>
      <c r="N301" s="46"/>
      <c r="O301" s="46"/>
      <c r="P301" s="46"/>
      <c r="Q301" s="46"/>
      <c r="R301" s="46"/>
      <c r="S301" s="46"/>
      <c r="T301" s="46"/>
      <c r="U301" s="46"/>
      <c r="V301" s="46"/>
      <c r="W301" s="46"/>
    </row>
    <row r="302" spans="1:23" ht="18.75">
      <c r="A302" s="46"/>
      <c r="B302" s="46"/>
      <c r="C302" s="46"/>
      <c r="D302" s="46"/>
      <c r="E302" s="46"/>
      <c r="F302" s="46"/>
      <c r="G302" s="46"/>
      <c r="H302" s="46"/>
      <c r="I302" s="46"/>
      <c r="J302" s="46"/>
      <c r="K302" s="46"/>
      <c r="L302" s="46"/>
      <c r="M302" s="46"/>
      <c r="N302" s="46"/>
      <c r="O302" s="46"/>
      <c r="P302" s="46"/>
      <c r="Q302" s="46"/>
      <c r="R302" s="46"/>
      <c r="S302" s="46"/>
      <c r="T302" s="46"/>
      <c r="U302" s="46"/>
      <c r="V302" s="46"/>
      <c r="W302" s="46"/>
    </row>
    <row r="303" spans="1:23" ht="18.75">
      <c r="A303" s="46"/>
      <c r="B303" s="46"/>
      <c r="C303" s="46"/>
      <c r="D303" s="46"/>
      <c r="E303" s="46"/>
      <c r="F303" s="46"/>
      <c r="G303" s="46"/>
      <c r="H303" s="46"/>
      <c r="I303" s="46"/>
      <c r="J303" s="46"/>
      <c r="K303" s="46"/>
      <c r="L303" s="46"/>
      <c r="M303" s="46"/>
      <c r="N303" s="46"/>
      <c r="O303" s="46"/>
      <c r="P303" s="46"/>
      <c r="Q303" s="46"/>
      <c r="R303" s="46"/>
      <c r="S303" s="46"/>
      <c r="T303" s="46"/>
      <c r="U303" s="46"/>
      <c r="V303" s="46"/>
      <c r="W303" s="46"/>
    </row>
    <row r="304" spans="1:23" ht="18.75">
      <c r="A304" s="46"/>
      <c r="B304" s="46"/>
      <c r="C304" s="46"/>
      <c r="D304" s="46"/>
      <c r="E304" s="46"/>
      <c r="F304" s="46"/>
      <c r="G304" s="46"/>
      <c r="H304" s="46"/>
      <c r="I304" s="46"/>
      <c r="J304" s="46"/>
      <c r="K304" s="46"/>
      <c r="L304" s="46"/>
      <c r="M304" s="46"/>
      <c r="N304" s="46"/>
      <c r="O304" s="46"/>
      <c r="P304" s="46"/>
      <c r="Q304" s="46"/>
      <c r="R304" s="46"/>
      <c r="S304" s="46"/>
      <c r="T304" s="46"/>
      <c r="U304" s="46"/>
      <c r="V304" s="46"/>
      <c r="W304" s="46"/>
    </row>
    <row r="305" spans="1:23" ht="18.75">
      <c r="A305" s="46"/>
      <c r="B305" s="46"/>
      <c r="C305" s="46"/>
      <c r="D305" s="46"/>
      <c r="E305" s="46"/>
      <c r="F305" s="46"/>
      <c r="G305" s="46"/>
      <c r="H305" s="46"/>
      <c r="I305" s="46"/>
      <c r="J305" s="46"/>
      <c r="K305" s="46"/>
      <c r="L305" s="46"/>
      <c r="M305" s="46"/>
      <c r="N305" s="46"/>
      <c r="O305" s="46"/>
      <c r="P305" s="46"/>
      <c r="Q305" s="46"/>
      <c r="R305" s="46"/>
      <c r="S305" s="46"/>
      <c r="T305" s="46"/>
      <c r="U305" s="46"/>
      <c r="V305" s="46"/>
      <c r="W305" s="46"/>
    </row>
    <row r="306" spans="1:23" ht="18.75">
      <c r="A306" s="46"/>
      <c r="B306" s="46"/>
      <c r="C306" s="46"/>
      <c r="D306" s="46"/>
      <c r="E306" s="46"/>
      <c r="F306" s="46"/>
      <c r="G306" s="46"/>
      <c r="H306" s="46"/>
      <c r="I306" s="46"/>
      <c r="J306" s="46"/>
      <c r="K306" s="46"/>
      <c r="L306" s="46"/>
      <c r="M306" s="46"/>
      <c r="N306" s="46"/>
      <c r="O306" s="46"/>
      <c r="P306" s="46"/>
      <c r="Q306" s="46"/>
      <c r="R306" s="46"/>
      <c r="S306" s="46"/>
      <c r="T306" s="46"/>
      <c r="U306" s="46"/>
      <c r="V306" s="46"/>
      <c r="W306" s="46"/>
    </row>
    <row r="307" spans="1:23" ht="18.75">
      <c r="A307" s="46"/>
      <c r="B307" s="46"/>
      <c r="C307" s="46"/>
      <c r="D307" s="46"/>
      <c r="E307" s="46"/>
      <c r="F307" s="46"/>
      <c r="G307" s="46"/>
      <c r="H307" s="46"/>
      <c r="I307" s="46"/>
      <c r="J307" s="46"/>
      <c r="K307" s="46"/>
      <c r="L307" s="46"/>
      <c r="M307" s="46"/>
      <c r="N307" s="46"/>
      <c r="O307" s="46"/>
      <c r="P307" s="46"/>
      <c r="Q307" s="46"/>
      <c r="R307" s="46"/>
      <c r="S307" s="46"/>
      <c r="T307" s="46"/>
      <c r="U307" s="46"/>
      <c r="V307" s="46"/>
      <c r="W307" s="46"/>
    </row>
    <row r="308" spans="1:23" ht="18.75">
      <c r="A308" s="46"/>
      <c r="B308" s="46"/>
      <c r="C308" s="46"/>
      <c r="D308" s="46"/>
      <c r="E308" s="46"/>
      <c r="F308" s="46"/>
      <c r="G308" s="46"/>
      <c r="H308" s="46"/>
      <c r="I308" s="46"/>
      <c r="J308" s="46"/>
      <c r="K308" s="46"/>
      <c r="L308" s="46"/>
      <c r="M308" s="46"/>
      <c r="N308" s="46"/>
      <c r="O308" s="46"/>
      <c r="P308" s="46"/>
      <c r="Q308" s="46"/>
      <c r="R308" s="46"/>
      <c r="S308" s="46"/>
      <c r="T308" s="46"/>
      <c r="U308" s="46"/>
      <c r="V308" s="46"/>
      <c r="W308" s="46"/>
    </row>
    <row r="309" spans="1:23" ht="18.75">
      <c r="A309" s="46"/>
      <c r="B309" s="46"/>
      <c r="C309" s="46"/>
      <c r="D309" s="46"/>
      <c r="E309" s="46"/>
      <c r="F309" s="46"/>
      <c r="G309" s="46"/>
      <c r="H309" s="46"/>
      <c r="I309" s="46"/>
      <c r="J309" s="46"/>
      <c r="K309" s="46"/>
      <c r="L309" s="46"/>
      <c r="M309" s="46"/>
      <c r="N309" s="46"/>
      <c r="O309" s="46"/>
      <c r="P309" s="46"/>
      <c r="Q309" s="46"/>
      <c r="R309" s="46"/>
      <c r="S309" s="46"/>
      <c r="T309" s="46"/>
      <c r="U309" s="46"/>
      <c r="V309" s="46"/>
      <c r="W309" s="46"/>
    </row>
    <row r="310" spans="1:23" ht="18.75">
      <c r="A310" s="46"/>
      <c r="B310" s="46"/>
      <c r="C310" s="46"/>
      <c r="D310" s="46"/>
      <c r="E310" s="46"/>
      <c r="F310" s="46"/>
      <c r="G310" s="46"/>
      <c r="H310" s="46"/>
      <c r="I310" s="46"/>
      <c r="J310" s="46"/>
      <c r="K310" s="46"/>
      <c r="L310" s="46"/>
      <c r="M310" s="46"/>
      <c r="N310" s="46"/>
      <c r="O310" s="46"/>
      <c r="P310" s="46"/>
      <c r="Q310" s="46"/>
      <c r="R310" s="46"/>
      <c r="S310" s="46"/>
      <c r="T310" s="46"/>
      <c r="U310" s="46"/>
      <c r="V310" s="46"/>
      <c r="W310" s="46"/>
    </row>
    <row r="311" spans="1:23" ht="18.75">
      <c r="A311" s="46"/>
      <c r="B311" s="46"/>
      <c r="C311" s="46"/>
      <c r="D311" s="46"/>
      <c r="E311" s="46"/>
      <c r="F311" s="46"/>
      <c r="G311" s="46"/>
      <c r="H311" s="46"/>
      <c r="I311" s="46"/>
      <c r="J311" s="46"/>
      <c r="K311" s="46"/>
      <c r="L311" s="46"/>
      <c r="M311" s="46"/>
      <c r="N311" s="46"/>
      <c r="O311" s="46"/>
      <c r="P311" s="46"/>
      <c r="Q311" s="46"/>
      <c r="R311" s="46"/>
      <c r="S311" s="46"/>
      <c r="T311" s="46"/>
      <c r="U311" s="46"/>
      <c r="V311" s="46"/>
      <c r="W311" s="46"/>
    </row>
    <row r="312" spans="1:23" ht="18.75">
      <c r="A312" s="46"/>
      <c r="B312" s="46"/>
      <c r="C312" s="46"/>
      <c r="D312" s="46"/>
      <c r="E312" s="46"/>
      <c r="F312" s="46"/>
      <c r="G312" s="46"/>
      <c r="H312" s="46"/>
      <c r="I312" s="46"/>
      <c r="J312" s="46"/>
      <c r="K312" s="46"/>
      <c r="L312" s="46"/>
      <c r="M312" s="46"/>
      <c r="N312" s="46"/>
      <c r="O312" s="46"/>
      <c r="P312" s="46"/>
      <c r="Q312" s="46"/>
      <c r="R312" s="46"/>
      <c r="S312" s="46"/>
      <c r="T312" s="46"/>
      <c r="U312" s="46"/>
      <c r="V312" s="46"/>
      <c r="W312" s="46"/>
    </row>
    <row r="313" spans="1:23" ht="18.75">
      <c r="A313" s="46"/>
      <c r="B313" s="46"/>
      <c r="C313" s="46"/>
      <c r="D313" s="46"/>
      <c r="E313" s="46"/>
      <c r="F313" s="46"/>
      <c r="G313" s="46"/>
      <c r="H313" s="46"/>
      <c r="I313" s="46"/>
      <c r="J313" s="46"/>
      <c r="K313" s="46"/>
      <c r="L313" s="46"/>
      <c r="M313" s="46"/>
      <c r="N313" s="46"/>
      <c r="O313" s="46"/>
      <c r="P313" s="46"/>
      <c r="Q313" s="46"/>
      <c r="R313" s="46"/>
      <c r="S313" s="46"/>
      <c r="T313" s="46"/>
      <c r="U313" s="46"/>
      <c r="V313" s="46"/>
      <c r="W313" s="46"/>
    </row>
    <row r="314" spans="1:23" ht="18.75">
      <c r="A314" s="46"/>
      <c r="B314" s="46"/>
      <c r="C314" s="46"/>
      <c r="D314" s="46"/>
      <c r="E314" s="46"/>
      <c r="F314" s="46"/>
      <c r="G314" s="46"/>
      <c r="H314" s="46"/>
      <c r="I314" s="46"/>
      <c r="J314" s="46"/>
      <c r="K314" s="46"/>
      <c r="L314" s="46"/>
      <c r="M314" s="46"/>
      <c r="N314" s="46"/>
      <c r="O314" s="46"/>
      <c r="P314" s="46"/>
      <c r="Q314" s="46"/>
      <c r="R314" s="46"/>
      <c r="S314" s="46"/>
      <c r="T314" s="46"/>
      <c r="U314" s="46"/>
      <c r="V314" s="46"/>
      <c r="W314" s="46"/>
    </row>
    <row r="315" spans="1:23" ht="18.75">
      <c r="A315" s="46"/>
      <c r="B315" s="46"/>
      <c r="C315" s="46"/>
      <c r="D315" s="46"/>
      <c r="E315" s="46"/>
      <c r="F315" s="46"/>
      <c r="G315" s="46"/>
      <c r="H315" s="46"/>
      <c r="I315" s="46"/>
      <c r="J315" s="46"/>
      <c r="K315" s="46"/>
      <c r="L315" s="46"/>
      <c r="M315" s="46"/>
      <c r="N315" s="46"/>
      <c r="O315" s="46"/>
      <c r="P315" s="46"/>
      <c r="Q315" s="46"/>
      <c r="R315" s="46"/>
      <c r="S315" s="46"/>
      <c r="T315" s="46"/>
      <c r="U315" s="46"/>
      <c r="V315" s="46"/>
      <c r="W315" s="46"/>
    </row>
    <row r="316" spans="1:23" ht="18.75">
      <c r="A316" s="46"/>
      <c r="B316" s="46"/>
      <c r="C316" s="46"/>
      <c r="D316" s="46"/>
      <c r="E316" s="46"/>
      <c r="F316" s="46"/>
      <c r="G316" s="46"/>
      <c r="H316" s="46"/>
      <c r="I316" s="46"/>
      <c r="J316" s="46"/>
      <c r="K316" s="46"/>
      <c r="L316" s="46"/>
      <c r="M316" s="46"/>
      <c r="N316" s="46"/>
      <c r="O316" s="46"/>
      <c r="P316" s="46"/>
      <c r="Q316" s="46"/>
      <c r="R316" s="46"/>
      <c r="S316" s="46"/>
      <c r="T316" s="46"/>
      <c r="U316" s="46"/>
      <c r="V316" s="46"/>
      <c r="W316" s="46"/>
    </row>
    <row r="317" spans="1:23" ht="18.75">
      <c r="A317" s="46"/>
      <c r="B317" s="46"/>
      <c r="C317" s="46"/>
      <c r="D317" s="46"/>
      <c r="E317" s="46"/>
      <c r="F317" s="46"/>
      <c r="G317" s="46"/>
      <c r="H317" s="46"/>
      <c r="I317" s="46"/>
      <c r="J317" s="46"/>
      <c r="K317" s="46"/>
      <c r="L317" s="46"/>
      <c r="M317" s="46"/>
      <c r="N317" s="46"/>
      <c r="O317" s="46"/>
      <c r="P317" s="46"/>
      <c r="Q317" s="46"/>
      <c r="R317" s="46"/>
      <c r="S317" s="46"/>
      <c r="T317" s="46"/>
      <c r="U317" s="46"/>
      <c r="V317" s="46"/>
      <c r="W317" s="46"/>
    </row>
    <row r="318" spans="1:23" ht="18.75">
      <c r="A318" s="46"/>
      <c r="B318" s="46"/>
      <c r="C318" s="46"/>
      <c r="D318" s="46"/>
      <c r="E318" s="46"/>
      <c r="F318" s="46"/>
      <c r="G318" s="46"/>
      <c r="H318" s="46"/>
      <c r="I318" s="46"/>
      <c r="J318" s="46"/>
      <c r="K318" s="46"/>
      <c r="L318" s="46"/>
      <c r="M318" s="46"/>
      <c r="N318" s="46"/>
      <c r="O318" s="46"/>
      <c r="P318" s="46"/>
      <c r="Q318" s="46"/>
      <c r="R318" s="46"/>
      <c r="S318" s="46"/>
      <c r="T318" s="46"/>
      <c r="U318" s="46"/>
      <c r="V318" s="46"/>
      <c r="W318" s="46"/>
    </row>
  </sheetData>
  <sheetProtection/>
  <mergeCells count="46">
    <mergeCell ref="P7:V7"/>
    <mergeCell ref="P8:S8"/>
    <mergeCell ref="U10:U13"/>
    <mergeCell ref="B30:W30"/>
    <mergeCell ref="O7:O13"/>
    <mergeCell ref="B27:W27"/>
    <mergeCell ref="B28:W28"/>
    <mergeCell ref="B29:W29"/>
    <mergeCell ref="Q9:S9"/>
    <mergeCell ref="T9:T13"/>
    <mergeCell ref="U9:V9"/>
    <mergeCell ref="V10:V13"/>
    <mergeCell ref="H8:N8"/>
    <mergeCell ref="I11:J11"/>
    <mergeCell ref="K11:K13"/>
    <mergeCell ref="S10:S13"/>
    <mergeCell ref="H9:J10"/>
    <mergeCell ref="L11:N11"/>
    <mergeCell ref="Q10:Q13"/>
    <mergeCell ref="R10:R13"/>
    <mergeCell ref="A5:W5"/>
    <mergeCell ref="A6:A13"/>
    <mergeCell ref="I12:I13"/>
    <mergeCell ref="J12:J13"/>
    <mergeCell ref="L12:L13"/>
    <mergeCell ref="M12:N12"/>
    <mergeCell ref="O6:V6"/>
    <mergeCell ref="T8:V8"/>
    <mergeCell ref="G7:N7"/>
    <mergeCell ref="G8:G13"/>
    <mergeCell ref="O1:W1"/>
    <mergeCell ref="O2:W2"/>
    <mergeCell ref="A3:W3"/>
    <mergeCell ref="A4:W4"/>
    <mergeCell ref="A1:J1"/>
    <mergeCell ref="A2:J2"/>
    <mergeCell ref="B6:B13"/>
    <mergeCell ref="C6:C13"/>
    <mergeCell ref="W6:W13"/>
    <mergeCell ref="F7:F13"/>
    <mergeCell ref="H11:H13"/>
    <mergeCell ref="D6:D13"/>
    <mergeCell ref="E6:E13"/>
    <mergeCell ref="F6:N6"/>
    <mergeCell ref="K9:N10"/>
    <mergeCell ref="P9:P13"/>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55" r:id="rId1"/>
  <headerFooter alignWithMargins="0">
    <oddFooter>&amp;R&amp;14&amp;P</oddFooter>
  </headerFooter>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BA380"/>
  <sheetViews>
    <sheetView zoomScaleSheetLayoutView="75" zoomScalePageLayoutView="50" workbookViewId="0" topLeftCell="A1">
      <selection activeCell="A1" sqref="A1:U1"/>
    </sheetView>
  </sheetViews>
  <sheetFormatPr defaultColWidth="8.75390625" defaultRowHeight="14.25"/>
  <cols>
    <col min="1" max="1" width="5.125" style="156" customWidth="1"/>
    <col min="2" max="2" width="26.375" style="157" customWidth="1"/>
    <col min="3" max="4" width="7.375" style="158" customWidth="1"/>
    <col min="5" max="5" width="8.375" style="158" customWidth="1"/>
    <col min="6" max="6" width="10.125" style="155" customWidth="1"/>
    <col min="7" max="7" width="8.125" style="155" customWidth="1"/>
    <col min="8" max="8" width="8.75390625" style="155" customWidth="1"/>
    <col min="9" max="9" width="9.25390625" style="155" hidden="1" customWidth="1"/>
    <col min="10" max="10" width="7.75390625" style="155" hidden="1" customWidth="1"/>
    <col min="11" max="14" width="8.75390625" style="155" hidden="1" customWidth="1"/>
    <col min="15" max="15" width="9.375" style="155" hidden="1" customWidth="1"/>
    <col min="16" max="16" width="7.75390625" style="155" hidden="1" customWidth="1"/>
    <col min="17" max="21" width="10.75390625" style="155" hidden="1" customWidth="1"/>
    <col min="22" max="23" width="7.375" style="155" hidden="1" customWidth="1"/>
    <col min="24" max="24" width="9.125" style="155" customWidth="1"/>
    <col min="25" max="25" width="8.25390625" style="155" customWidth="1"/>
    <col min="26" max="26" width="11.75390625" style="155" customWidth="1"/>
    <col min="27" max="31" width="8.25390625" style="155" customWidth="1"/>
    <col min="32" max="33" width="8.375" style="155" customWidth="1"/>
    <col min="34" max="34" width="10.125" style="155" customWidth="1"/>
    <col min="35" max="36" width="9.125" style="155" customWidth="1"/>
    <col min="37" max="37" width="11.375" style="155" customWidth="1"/>
    <col min="38" max="38" width="10.125" style="155" customWidth="1"/>
    <col min="39" max="39" width="8.75390625" style="155" customWidth="1"/>
    <col min="40" max="40" width="9.375" style="155" customWidth="1"/>
    <col min="41" max="41" width="8.75390625" style="155" customWidth="1"/>
    <col min="42" max="16384" width="8.75390625" style="134" customWidth="1"/>
  </cols>
  <sheetData>
    <row r="1" spans="1:41" ht="18" customHeight="1">
      <c r="A1" s="489" t="s">
        <v>306</v>
      </c>
      <c r="B1" s="489"/>
      <c r="C1" s="489"/>
      <c r="D1" s="489"/>
      <c r="E1" s="489"/>
      <c r="F1" s="489"/>
      <c r="G1" s="489"/>
      <c r="H1" s="489"/>
      <c r="I1" s="489"/>
      <c r="J1" s="489"/>
      <c r="K1" s="489"/>
      <c r="L1" s="489"/>
      <c r="M1" s="489"/>
      <c r="N1" s="489"/>
      <c r="O1" s="489"/>
      <c r="P1" s="489"/>
      <c r="Q1" s="489"/>
      <c r="R1" s="489"/>
      <c r="S1" s="489"/>
      <c r="T1" s="489"/>
      <c r="U1" s="489"/>
      <c r="V1" s="64"/>
      <c r="W1" s="64"/>
      <c r="X1" s="64"/>
      <c r="Y1" s="64"/>
      <c r="Z1" s="64"/>
      <c r="AA1" s="64"/>
      <c r="AB1" s="64"/>
      <c r="AC1" s="64"/>
      <c r="AD1" s="64"/>
      <c r="AE1" s="64"/>
      <c r="AF1" s="64"/>
      <c r="AG1" s="64"/>
      <c r="AH1" s="64"/>
      <c r="AI1" s="393" t="s">
        <v>91</v>
      </c>
      <c r="AJ1" s="393"/>
      <c r="AK1" s="393"/>
      <c r="AL1" s="393"/>
      <c r="AM1" s="393"/>
      <c r="AN1" s="393"/>
      <c r="AO1" s="393"/>
    </row>
    <row r="2" spans="1:41" ht="18" customHeight="1">
      <c r="A2" s="394" t="s">
        <v>92</v>
      </c>
      <c r="B2" s="394"/>
      <c r="C2" s="394"/>
      <c r="D2" s="394"/>
      <c r="E2" s="394"/>
      <c r="F2" s="394"/>
      <c r="G2" s="394"/>
      <c r="H2" s="394"/>
      <c r="I2" s="394"/>
      <c r="J2" s="394"/>
      <c r="K2" s="394"/>
      <c r="L2" s="394"/>
      <c r="M2" s="394"/>
      <c r="N2" s="394"/>
      <c r="O2" s="394"/>
      <c r="P2" s="394"/>
      <c r="Q2" s="394"/>
      <c r="R2" s="394"/>
      <c r="S2" s="394"/>
      <c r="T2" s="394"/>
      <c r="U2" s="394"/>
      <c r="V2" s="64"/>
      <c r="W2" s="64"/>
      <c r="X2" s="64"/>
      <c r="Y2" s="64"/>
      <c r="Z2" s="64"/>
      <c r="AA2" s="64"/>
      <c r="AB2" s="64"/>
      <c r="AC2" s="64"/>
      <c r="AD2" s="64"/>
      <c r="AE2" s="64"/>
      <c r="AF2" s="64"/>
      <c r="AG2" s="64"/>
      <c r="AH2" s="64"/>
      <c r="AI2" s="395" t="s">
        <v>307</v>
      </c>
      <c r="AJ2" s="395"/>
      <c r="AK2" s="395"/>
      <c r="AL2" s="395"/>
      <c r="AM2" s="395"/>
      <c r="AN2" s="395"/>
      <c r="AO2" s="395"/>
    </row>
    <row r="3" spans="1:46" s="136" customFormat="1" ht="26.25" customHeight="1">
      <c r="A3" s="490" t="s">
        <v>308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135"/>
      <c r="AQ3" s="135"/>
      <c r="AR3" s="135"/>
      <c r="AS3" s="135"/>
      <c r="AT3" s="135"/>
    </row>
    <row r="4" spans="1:41" s="71" customFormat="1" ht="40.5" customHeight="1">
      <c r="A4" s="489" t="s">
        <v>309</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row>
    <row r="5" spans="1:41" s="71" customFormat="1" ht="30.75" customHeight="1">
      <c r="A5" s="497" t="s">
        <v>95</v>
      </c>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c r="AO5" s="497"/>
    </row>
    <row r="6" spans="1:41" s="137" customFormat="1" ht="30.75" customHeight="1">
      <c r="A6" s="491" t="s">
        <v>96</v>
      </c>
      <c r="B6" s="491" t="s">
        <v>168</v>
      </c>
      <c r="C6" s="491" t="s">
        <v>169</v>
      </c>
      <c r="D6" s="491" t="s">
        <v>170</v>
      </c>
      <c r="E6" s="491" t="s">
        <v>171</v>
      </c>
      <c r="F6" s="492" t="s">
        <v>172</v>
      </c>
      <c r="G6" s="492"/>
      <c r="H6" s="492"/>
      <c r="I6" s="492" t="s">
        <v>271</v>
      </c>
      <c r="J6" s="492"/>
      <c r="K6" s="492"/>
      <c r="L6" s="492"/>
      <c r="M6" s="492"/>
      <c r="N6" s="492"/>
      <c r="O6" s="492" t="s">
        <v>310</v>
      </c>
      <c r="P6" s="492"/>
      <c r="Q6" s="492"/>
      <c r="R6" s="492" t="s">
        <v>311</v>
      </c>
      <c r="S6" s="492"/>
      <c r="T6" s="492" t="s">
        <v>312</v>
      </c>
      <c r="U6" s="492"/>
      <c r="V6" s="492" t="s">
        <v>313</v>
      </c>
      <c r="W6" s="492"/>
      <c r="X6" s="498" t="s">
        <v>97</v>
      </c>
      <c r="Y6" s="498"/>
      <c r="Z6" s="498"/>
      <c r="AA6" s="498"/>
      <c r="AB6" s="498"/>
      <c r="AC6" s="498"/>
      <c r="AD6" s="498"/>
      <c r="AE6" s="498"/>
      <c r="AF6" s="498"/>
      <c r="AG6" s="498"/>
      <c r="AH6" s="492" t="s">
        <v>117</v>
      </c>
      <c r="AI6" s="492"/>
      <c r="AJ6" s="492"/>
      <c r="AK6" s="492"/>
      <c r="AL6" s="492" t="s">
        <v>314</v>
      </c>
      <c r="AM6" s="492"/>
      <c r="AN6" s="492"/>
      <c r="AO6" s="491" t="s">
        <v>99</v>
      </c>
    </row>
    <row r="7" spans="1:41" s="138" customFormat="1" ht="105.75" customHeight="1">
      <c r="A7" s="491"/>
      <c r="B7" s="491"/>
      <c r="C7" s="491"/>
      <c r="D7" s="491"/>
      <c r="E7" s="491"/>
      <c r="F7" s="492"/>
      <c r="G7" s="492"/>
      <c r="H7" s="492"/>
      <c r="I7" s="492"/>
      <c r="J7" s="492"/>
      <c r="K7" s="492"/>
      <c r="L7" s="492"/>
      <c r="M7" s="492"/>
      <c r="N7" s="492"/>
      <c r="O7" s="492"/>
      <c r="P7" s="492"/>
      <c r="Q7" s="492"/>
      <c r="R7" s="492"/>
      <c r="S7" s="492"/>
      <c r="T7" s="492"/>
      <c r="U7" s="492"/>
      <c r="V7" s="492"/>
      <c r="W7" s="492"/>
      <c r="X7" s="492" t="s">
        <v>315</v>
      </c>
      <c r="Y7" s="492"/>
      <c r="Z7" s="492" t="s">
        <v>316</v>
      </c>
      <c r="AA7" s="492" t="s">
        <v>317</v>
      </c>
      <c r="AB7" s="492"/>
      <c r="AC7" s="492" t="s">
        <v>318</v>
      </c>
      <c r="AD7" s="492"/>
      <c r="AE7" s="493" t="s">
        <v>319</v>
      </c>
      <c r="AF7" s="492" t="s">
        <v>116</v>
      </c>
      <c r="AG7" s="492"/>
      <c r="AH7" s="492"/>
      <c r="AI7" s="492"/>
      <c r="AJ7" s="492"/>
      <c r="AK7" s="492"/>
      <c r="AL7" s="492"/>
      <c r="AM7" s="492"/>
      <c r="AN7" s="492"/>
      <c r="AO7" s="491"/>
    </row>
    <row r="8" spans="1:41" s="138" customFormat="1" ht="54" customHeight="1">
      <c r="A8" s="491"/>
      <c r="B8" s="491"/>
      <c r="C8" s="491"/>
      <c r="D8" s="491"/>
      <c r="E8" s="491"/>
      <c r="F8" s="492" t="s">
        <v>320</v>
      </c>
      <c r="G8" s="492" t="s">
        <v>173</v>
      </c>
      <c r="H8" s="492" t="s">
        <v>321</v>
      </c>
      <c r="I8" s="492" t="s">
        <v>320</v>
      </c>
      <c r="J8" s="492" t="s">
        <v>173</v>
      </c>
      <c r="K8" s="492" t="s">
        <v>321</v>
      </c>
      <c r="L8" s="492"/>
      <c r="M8" s="492"/>
      <c r="N8" s="492"/>
      <c r="O8" s="492" t="s">
        <v>320</v>
      </c>
      <c r="P8" s="492" t="s">
        <v>173</v>
      </c>
      <c r="Q8" s="492" t="s">
        <v>322</v>
      </c>
      <c r="R8" s="492" t="s">
        <v>102</v>
      </c>
      <c r="S8" s="493" t="s">
        <v>323</v>
      </c>
      <c r="T8" s="492" t="s">
        <v>102</v>
      </c>
      <c r="U8" s="493" t="s">
        <v>323</v>
      </c>
      <c r="V8" s="492" t="s">
        <v>102</v>
      </c>
      <c r="W8" s="493" t="s">
        <v>323</v>
      </c>
      <c r="X8" s="492" t="s">
        <v>102</v>
      </c>
      <c r="Y8" s="493" t="s">
        <v>322</v>
      </c>
      <c r="Z8" s="492"/>
      <c r="AA8" s="492" t="s">
        <v>102</v>
      </c>
      <c r="AB8" s="492" t="s">
        <v>324</v>
      </c>
      <c r="AC8" s="492" t="s">
        <v>102</v>
      </c>
      <c r="AD8" s="492" t="s">
        <v>324</v>
      </c>
      <c r="AE8" s="494"/>
      <c r="AF8" s="492" t="s">
        <v>102</v>
      </c>
      <c r="AG8" s="492" t="s">
        <v>324</v>
      </c>
      <c r="AH8" s="491" t="s">
        <v>174</v>
      </c>
      <c r="AI8" s="491" t="s">
        <v>103</v>
      </c>
      <c r="AJ8" s="491"/>
      <c r="AK8" s="491"/>
      <c r="AL8" s="491" t="s">
        <v>174</v>
      </c>
      <c r="AM8" s="491" t="s">
        <v>324</v>
      </c>
      <c r="AN8" s="491"/>
      <c r="AO8" s="491"/>
    </row>
    <row r="9" spans="1:41" s="139" customFormat="1" ht="24" customHeight="1">
      <c r="A9" s="491"/>
      <c r="B9" s="491"/>
      <c r="C9" s="491"/>
      <c r="D9" s="491"/>
      <c r="E9" s="491"/>
      <c r="F9" s="492"/>
      <c r="G9" s="492"/>
      <c r="H9" s="492"/>
      <c r="I9" s="492"/>
      <c r="J9" s="492"/>
      <c r="K9" s="492" t="s">
        <v>102</v>
      </c>
      <c r="L9" s="492" t="s">
        <v>325</v>
      </c>
      <c r="M9" s="492" t="s">
        <v>326</v>
      </c>
      <c r="N9" s="492" t="s">
        <v>327</v>
      </c>
      <c r="O9" s="492"/>
      <c r="P9" s="492"/>
      <c r="Q9" s="492"/>
      <c r="R9" s="492"/>
      <c r="S9" s="494"/>
      <c r="T9" s="492"/>
      <c r="U9" s="494"/>
      <c r="V9" s="492"/>
      <c r="W9" s="494"/>
      <c r="X9" s="492"/>
      <c r="Y9" s="494"/>
      <c r="Z9" s="492"/>
      <c r="AA9" s="492"/>
      <c r="AB9" s="492"/>
      <c r="AC9" s="492"/>
      <c r="AD9" s="492"/>
      <c r="AE9" s="494"/>
      <c r="AF9" s="492"/>
      <c r="AG9" s="492"/>
      <c r="AH9" s="491"/>
      <c r="AI9" s="496" t="s">
        <v>208</v>
      </c>
      <c r="AJ9" s="496" t="s">
        <v>328</v>
      </c>
      <c r="AK9" s="496" t="s">
        <v>259</v>
      </c>
      <c r="AL9" s="491"/>
      <c r="AM9" s="491" t="s">
        <v>102</v>
      </c>
      <c r="AN9" s="491" t="s">
        <v>329</v>
      </c>
      <c r="AO9" s="491"/>
    </row>
    <row r="10" spans="1:41" s="139" customFormat="1" ht="54.75" customHeight="1">
      <c r="A10" s="491"/>
      <c r="B10" s="491"/>
      <c r="C10" s="491"/>
      <c r="D10" s="491"/>
      <c r="E10" s="491"/>
      <c r="F10" s="492"/>
      <c r="G10" s="492"/>
      <c r="H10" s="492"/>
      <c r="I10" s="492"/>
      <c r="J10" s="492"/>
      <c r="K10" s="492"/>
      <c r="L10" s="492"/>
      <c r="M10" s="492"/>
      <c r="N10" s="492"/>
      <c r="O10" s="492"/>
      <c r="P10" s="492"/>
      <c r="Q10" s="492"/>
      <c r="R10" s="492"/>
      <c r="S10" s="495"/>
      <c r="T10" s="492"/>
      <c r="U10" s="495"/>
      <c r="V10" s="492"/>
      <c r="W10" s="495"/>
      <c r="X10" s="492"/>
      <c r="Y10" s="495"/>
      <c r="Z10" s="492"/>
      <c r="AA10" s="492"/>
      <c r="AB10" s="492"/>
      <c r="AC10" s="492"/>
      <c r="AD10" s="492"/>
      <c r="AE10" s="495"/>
      <c r="AF10" s="492"/>
      <c r="AG10" s="492"/>
      <c r="AH10" s="491"/>
      <c r="AI10" s="496"/>
      <c r="AJ10" s="496"/>
      <c r="AK10" s="496"/>
      <c r="AL10" s="491"/>
      <c r="AM10" s="491"/>
      <c r="AN10" s="491"/>
      <c r="AO10" s="491"/>
    </row>
    <row r="11" spans="1:41" s="141" customFormat="1" ht="20.25" customHeight="1">
      <c r="A11" s="140">
        <v>1</v>
      </c>
      <c r="B11" s="140">
        <f>A11+1</f>
        <v>2</v>
      </c>
      <c r="C11" s="140">
        <f aca="true" t="shared" si="0" ref="C11:Q11">B11+1</f>
        <v>3</v>
      </c>
      <c r="D11" s="140">
        <f t="shared" si="0"/>
        <v>4</v>
      </c>
      <c r="E11" s="140">
        <f t="shared" si="0"/>
        <v>5</v>
      </c>
      <c r="F11" s="140">
        <f t="shared" si="0"/>
        <v>6</v>
      </c>
      <c r="G11" s="140">
        <f t="shared" si="0"/>
        <v>7</v>
      </c>
      <c r="H11" s="140">
        <f t="shared" si="0"/>
        <v>8</v>
      </c>
      <c r="I11" s="140">
        <f t="shared" si="0"/>
        <v>9</v>
      </c>
      <c r="J11" s="140">
        <f t="shared" si="0"/>
        <v>10</v>
      </c>
      <c r="K11" s="140">
        <f t="shared" si="0"/>
        <v>11</v>
      </c>
      <c r="L11" s="140">
        <f t="shared" si="0"/>
        <v>12</v>
      </c>
      <c r="M11" s="140">
        <f t="shared" si="0"/>
        <v>13</v>
      </c>
      <c r="N11" s="140">
        <f t="shared" si="0"/>
        <v>14</v>
      </c>
      <c r="O11" s="140">
        <f t="shared" si="0"/>
        <v>15</v>
      </c>
      <c r="P11" s="140">
        <f t="shared" si="0"/>
        <v>16</v>
      </c>
      <c r="Q11" s="140">
        <f t="shared" si="0"/>
        <v>17</v>
      </c>
      <c r="R11" s="140">
        <v>9</v>
      </c>
      <c r="S11" s="140">
        <v>10</v>
      </c>
      <c r="T11" s="140">
        <v>11</v>
      </c>
      <c r="U11" s="140">
        <v>12</v>
      </c>
      <c r="V11" s="140">
        <v>13</v>
      </c>
      <c r="W11" s="140">
        <v>14</v>
      </c>
      <c r="X11" s="140">
        <v>9</v>
      </c>
      <c r="Y11" s="140">
        <v>10</v>
      </c>
      <c r="Z11" s="140">
        <v>11</v>
      </c>
      <c r="AA11" s="140">
        <v>12</v>
      </c>
      <c r="AB11" s="140">
        <v>13</v>
      </c>
      <c r="AC11" s="140">
        <v>14</v>
      </c>
      <c r="AD11" s="140">
        <v>15</v>
      </c>
      <c r="AE11" s="140">
        <v>16</v>
      </c>
      <c r="AF11" s="140">
        <v>17</v>
      </c>
      <c r="AG11" s="140">
        <v>18</v>
      </c>
      <c r="AH11" s="140">
        <v>19</v>
      </c>
      <c r="AI11" s="140">
        <v>20</v>
      </c>
      <c r="AJ11" s="140">
        <v>21</v>
      </c>
      <c r="AK11" s="140">
        <v>22</v>
      </c>
      <c r="AL11" s="140">
        <v>23</v>
      </c>
      <c r="AM11" s="140">
        <v>24</v>
      </c>
      <c r="AN11" s="140">
        <v>25</v>
      </c>
      <c r="AO11" s="140">
        <v>26</v>
      </c>
    </row>
    <row r="12" spans="1:41" s="137" customFormat="1" ht="32.25" customHeight="1">
      <c r="A12" s="142"/>
      <c r="B12" s="143" t="s">
        <v>105</v>
      </c>
      <c r="C12" s="144"/>
      <c r="D12" s="144"/>
      <c r="E12" s="144"/>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row>
    <row r="13" spans="1:41" s="149" customFormat="1" ht="60" customHeight="1">
      <c r="A13" s="146" t="s">
        <v>176</v>
      </c>
      <c r="B13" s="147" t="s">
        <v>330</v>
      </c>
      <c r="C13" s="143"/>
      <c r="D13" s="143"/>
      <c r="E13" s="143"/>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row>
    <row r="14" spans="1:41" s="46" customFormat="1" ht="76.5" customHeight="1">
      <c r="A14" s="38" t="s">
        <v>128</v>
      </c>
      <c r="B14" s="43" t="s">
        <v>388</v>
      </c>
      <c r="C14" s="44"/>
      <c r="D14" s="44"/>
      <c r="E14" s="44"/>
      <c r="F14" s="44"/>
      <c r="G14" s="45"/>
      <c r="H14" s="45"/>
      <c r="I14" s="45"/>
      <c r="J14" s="45"/>
      <c r="K14" s="45"/>
      <c r="L14" s="45"/>
      <c r="M14" s="45"/>
      <c r="N14" s="45"/>
      <c r="O14" s="45"/>
      <c r="P14" s="45"/>
      <c r="Q14" s="45"/>
      <c r="R14" s="45"/>
      <c r="S14" s="45"/>
      <c r="T14" s="45"/>
      <c r="U14" s="45"/>
      <c r="V14" s="45"/>
      <c r="W14" s="45"/>
      <c r="X14" s="45"/>
      <c r="Y14" s="45"/>
      <c r="Z14" s="78"/>
      <c r="AA14" s="78"/>
      <c r="AB14" s="78"/>
      <c r="AC14" s="78"/>
      <c r="AD14" s="78"/>
      <c r="AE14" s="78"/>
      <c r="AF14" s="78"/>
      <c r="AG14" s="78"/>
      <c r="AH14" s="78"/>
      <c r="AI14" s="78"/>
      <c r="AJ14" s="78"/>
      <c r="AK14" s="78"/>
      <c r="AL14" s="78"/>
      <c r="AM14" s="78"/>
      <c r="AN14" s="78"/>
      <c r="AO14" s="78"/>
    </row>
    <row r="15" spans="1:41" s="51" customFormat="1" ht="74.25" customHeight="1">
      <c r="A15" s="47" t="s">
        <v>177</v>
      </c>
      <c r="B15" s="48" t="s">
        <v>389</v>
      </c>
      <c r="C15" s="49"/>
      <c r="D15" s="49"/>
      <c r="E15" s="49"/>
      <c r="F15" s="49"/>
      <c r="G15" s="50"/>
      <c r="H15" s="50"/>
      <c r="I15" s="50"/>
      <c r="J15" s="50"/>
      <c r="K15" s="50"/>
      <c r="L15" s="50"/>
      <c r="M15" s="50"/>
      <c r="N15" s="50"/>
      <c r="O15" s="50"/>
      <c r="P15" s="50"/>
      <c r="Q15" s="50"/>
      <c r="R15" s="50"/>
      <c r="S15" s="50"/>
      <c r="T15" s="50"/>
      <c r="U15" s="50"/>
      <c r="V15" s="50"/>
      <c r="W15" s="50"/>
      <c r="X15" s="50"/>
      <c r="Y15" s="50"/>
      <c r="Z15" s="79"/>
      <c r="AA15" s="79"/>
      <c r="AB15" s="79"/>
      <c r="AC15" s="79"/>
      <c r="AD15" s="79"/>
      <c r="AE15" s="79"/>
      <c r="AF15" s="79"/>
      <c r="AG15" s="79"/>
      <c r="AH15" s="79"/>
      <c r="AI15" s="79"/>
      <c r="AJ15" s="79"/>
      <c r="AK15" s="79"/>
      <c r="AL15" s="79"/>
      <c r="AM15" s="79"/>
      <c r="AN15" s="79"/>
      <c r="AO15" s="79"/>
    </row>
    <row r="16" spans="1:41" s="46" customFormat="1" ht="30" customHeight="1">
      <c r="A16" s="52" t="s">
        <v>178</v>
      </c>
      <c r="B16" s="53" t="s">
        <v>179</v>
      </c>
      <c r="C16" s="44"/>
      <c r="D16" s="44"/>
      <c r="E16" s="44"/>
      <c r="F16" s="44"/>
      <c r="G16" s="45"/>
      <c r="H16" s="45"/>
      <c r="I16" s="45"/>
      <c r="J16" s="45"/>
      <c r="K16" s="45"/>
      <c r="L16" s="45"/>
      <c r="M16" s="45"/>
      <c r="N16" s="45"/>
      <c r="O16" s="45"/>
      <c r="P16" s="45"/>
      <c r="Q16" s="45"/>
      <c r="R16" s="45"/>
      <c r="S16" s="45"/>
      <c r="T16" s="45"/>
      <c r="U16" s="45"/>
      <c r="V16" s="45"/>
      <c r="W16" s="45"/>
      <c r="X16" s="45"/>
      <c r="Y16" s="45"/>
      <c r="Z16" s="78"/>
      <c r="AA16" s="78"/>
      <c r="AB16" s="78"/>
      <c r="AC16" s="78"/>
      <c r="AD16" s="78"/>
      <c r="AE16" s="78"/>
      <c r="AF16" s="78"/>
      <c r="AG16" s="78"/>
      <c r="AH16" s="78"/>
      <c r="AI16" s="78"/>
      <c r="AJ16" s="78"/>
      <c r="AK16" s="78"/>
      <c r="AL16" s="78"/>
      <c r="AM16" s="78"/>
      <c r="AN16" s="78"/>
      <c r="AO16" s="78"/>
    </row>
    <row r="17" spans="1:41" s="46" customFormat="1" ht="30" customHeight="1">
      <c r="A17" s="52" t="s">
        <v>180</v>
      </c>
      <c r="B17" s="80" t="s">
        <v>181</v>
      </c>
      <c r="C17" s="44"/>
      <c r="D17" s="44"/>
      <c r="E17" s="44"/>
      <c r="F17" s="44"/>
      <c r="G17" s="45"/>
      <c r="H17" s="45"/>
      <c r="I17" s="45"/>
      <c r="J17" s="45"/>
      <c r="K17" s="45"/>
      <c r="L17" s="45"/>
      <c r="M17" s="45"/>
      <c r="N17" s="45"/>
      <c r="O17" s="45"/>
      <c r="P17" s="45"/>
      <c r="Q17" s="45"/>
      <c r="R17" s="45"/>
      <c r="S17" s="45"/>
      <c r="T17" s="45"/>
      <c r="U17" s="45"/>
      <c r="V17" s="45"/>
      <c r="W17" s="45"/>
      <c r="X17" s="45"/>
      <c r="Y17" s="45"/>
      <c r="Z17" s="78"/>
      <c r="AA17" s="78"/>
      <c r="AB17" s="78"/>
      <c r="AC17" s="78"/>
      <c r="AD17" s="78"/>
      <c r="AE17" s="78"/>
      <c r="AF17" s="78"/>
      <c r="AG17" s="78"/>
      <c r="AH17" s="78"/>
      <c r="AI17" s="78"/>
      <c r="AJ17" s="78"/>
      <c r="AK17" s="78"/>
      <c r="AL17" s="78"/>
      <c r="AM17" s="78"/>
      <c r="AN17" s="78"/>
      <c r="AO17" s="78"/>
    </row>
    <row r="18" spans="1:41" s="51" customFormat="1" ht="77.25" customHeight="1">
      <c r="A18" s="47" t="s">
        <v>182</v>
      </c>
      <c r="B18" s="48" t="s">
        <v>390</v>
      </c>
      <c r="C18" s="49"/>
      <c r="D18" s="49"/>
      <c r="E18" s="49"/>
      <c r="F18" s="49"/>
      <c r="G18" s="50"/>
      <c r="H18" s="50"/>
      <c r="I18" s="50"/>
      <c r="J18" s="50"/>
      <c r="K18" s="50"/>
      <c r="L18" s="50"/>
      <c r="M18" s="50"/>
      <c r="N18" s="50"/>
      <c r="O18" s="50"/>
      <c r="P18" s="50"/>
      <c r="Q18" s="50"/>
      <c r="R18" s="50"/>
      <c r="S18" s="50"/>
      <c r="T18" s="50"/>
      <c r="U18" s="50"/>
      <c r="V18" s="50"/>
      <c r="W18" s="50"/>
      <c r="X18" s="50"/>
      <c r="Y18" s="50"/>
      <c r="Z18" s="79"/>
      <c r="AA18" s="79"/>
      <c r="AB18" s="79"/>
      <c r="AC18" s="79"/>
      <c r="AD18" s="79"/>
      <c r="AE18" s="79"/>
      <c r="AF18" s="79"/>
      <c r="AG18" s="79"/>
      <c r="AH18" s="79"/>
      <c r="AI18" s="79"/>
      <c r="AJ18" s="79"/>
      <c r="AK18" s="79"/>
      <c r="AL18" s="79"/>
      <c r="AM18" s="79"/>
      <c r="AN18" s="79"/>
      <c r="AO18" s="79"/>
    </row>
    <row r="19" spans="1:41" s="42" customFormat="1" ht="45" customHeight="1">
      <c r="A19" s="52"/>
      <c r="B19" s="53" t="s">
        <v>183</v>
      </c>
      <c r="C19" s="40"/>
      <c r="D19" s="40"/>
      <c r="E19" s="40"/>
      <c r="F19" s="40"/>
      <c r="G19" s="41"/>
      <c r="H19" s="41"/>
      <c r="I19" s="41"/>
      <c r="J19" s="41"/>
      <c r="K19" s="41"/>
      <c r="L19" s="41"/>
      <c r="M19" s="41"/>
      <c r="N19" s="41"/>
      <c r="O19" s="41"/>
      <c r="P19" s="41"/>
      <c r="Q19" s="41"/>
      <c r="R19" s="41"/>
      <c r="S19" s="41"/>
      <c r="T19" s="41"/>
      <c r="U19" s="41"/>
      <c r="V19" s="41"/>
      <c r="W19" s="41"/>
      <c r="X19" s="41"/>
      <c r="Y19" s="41"/>
      <c r="Z19" s="81"/>
      <c r="AA19" s="81"/>
      <c r="AB19" s="81"/>
      <c r="AC19" s="81"/>
      <c r="AD19" s="81"/>
      <c r="AE19" s="81"/>
      <c r="AF19" s="81"/>
      <c r="AG19" s="81"/>
      <c r="AH19" s="81"/>
      <c r="AI19" s="81"/>
      <c r="AJ19" s="81"/>
      <c r="AK19" s="81"/>
      <c r="AL19" s="81"/>
      <c r="AM19" s="81"/>
      <c r="AN19" s="81"/>
      <c r="AO19" s="81"/>
    </row>
    <row r="20" spans="1:41" s="56" customFormat="1" ht="60.75" customHeight="1">
      <c r="A20" s="47" t="s">
        <v>184</v>
      </c>
      <c r="B20" s="48" t="s">
        <v>391</v>
      </c>
      <c r="C20" s="54"/>
      <c r="D20" s="54"/>
      <c r="E20" s="54"/>
      <c r="F20" s="54"/>
      <c r="G20" s="55"/>
      <c r="H20" s="55"/>
      <c r="I20" s="55"/>
      <c r="J20" s="55"/>
      <c r="K20" s="55"/>
      <c r="L20" s="55"/>
      <c r="M20" s="55"/>
      <c r="N20" s="55"/>
      <c r="O20" s="55"/>
      <c r="P20" s="55"/>
      <c r="Q20" s="55"/>
      <c r="R20" s="55"/>
      <c r="S20" s="55"/>
      <c r="T20" s="55"/>
      <c r="U20" s="55"/>
      <c r="V20" s="55"/>
      <c r="W20" s="55"/>
      <c r="X20" s="55"/>
      <c r="Y20" s="55"/>
      <c r="Z20" s="82"/>
      <c r="AA20" s="82"/>
      <c r="AB20" s="82"/>
      <c r="AC20" s="82"/>
      <c r="AD20" s="82"/>
      <c r="AE20" s="82"/>
      <c r="AF20" s="82"/>
      <c r="AG20" s="82"/>
      <c r="AH20" s="82"/>
      <c r="AI20" s="82"/>
      <c r="AJ20" s="82"/>
      <c r="AK20" s="82"/>
      <c r="AL20" s="82"/>
      <c r="AM20" s="82"/>
      <c r="AN20" s="82"/>
      <c r="AO20" s="82"/>
    </row>
    <row r="21" spans="1:41" s="56" customFormat="1" ht="96.75" customHeight="1">
      <c r="A21" s="47"/>
      <c r="B21" s="57" t="s">
        <v>392</v>
      </c>
      <c r="C21" s="54"/>
      <c r="D21" s="54"/>
      <c r="E21" s="54"/>
      <c r="F21" s="54"/>
      <c r="G21" s="55"/>
      <c r="H21" s="55"/>
      <c r="I21" s="55"/>
      <c r="J21" s="55"/>
      <c r="K21" s="55"/>
      <c r="L21" s="55"/>
      <c r="M21" s="55"/>
      <c r="N21" s="55"/>
      <c r="O21" s="55"/>
      <c r="P21" s="55"/>
      <c r="Q21" s="55"/>
      <c r="R21" s="55"/>
      <c r="S21" s="55"/>
      <c r="T21" s="55"/>
      <c r="U21" s="55"/>
      <c r="V21" s="55"/>
      <c r="W21" s="55"/>
      <c r="X21" s="55"/>
      <c r="Y21" s="55"/>
      <c r="Z21" s="82"/>
      <c r="AA21" s="82"/>
      <c r="AB21" s="82"/>
      <c r="AC21" s="82"/>
      <c r="AD21" s="82"/>
      <c r="AE21" s="82"/>
      <c r="AF21" s="82"/>
      <c r="AG21" s="82"/>
      <c r="AH21" s="82"/>
      <c r="AI21" s="82"/>
      <c r="AJ21" s="82"/>
      <c r="AK21" s="82"/>
      <c r="AL21" s="82"/>
      <c r="AM21" s="82"/>
      <c r="AN21" s="82"/>
      <c r="AO21" s="82"/>
    </row>
    <row r="22" spans="1:41" s="56" customFormat="1" ht="47.25" customHeight="1">
      <c r="A22" s="47"/>
      <c r="B22" s="53" t="s">
        <v>183</v>
      </c>
      <c r="C22" s="54"/>
      <c r="D22" s="54"/>
      <c r="E22" s="54"/>
      <c r="F22" s="54"/>
      <c r="G22" s="55"/>
      <c r="H22" s="55"/>
      <c r="I22" s="55"/>
      <c r="J22" s="55"/>
      <c r="K22" s="55"/>
      <c r="L22" s="55"/>
      <c r="M22" s="55"/>
      <c r="N22" s="55"/>
      <c r="O22" s="55"/>
      <c r="P22" s="55"/>
      <c r="Q22" s="55"/>
      <c r="R22" s="55"/>
      <c r="S22" s="55"/>
      <c r="T22" s="55"/>
      <c r="U22" s="55"/>
      <c r="V22" s="55"/>
      <c r="W22" s="55"/>
      <c r="X22" s="55"/>
      <c r="Y22" s="55"/>
      <c r="Z22" s="82"/>
      <c r="AA22" s="82"/>
      <c r="AB22" s="82"/>
      <c r="AC22" s="82"/>
      <c r="AD22" s="82"/>
      <c r="AE22" s="82"/>
      <c r="AF22" s="82"/>
      <c r="AG22" s="82"/>
      <c r="AH22" s="82"/>
      <c r="AI22" s="82"/>
      <c r="AJ22" s="82"/>
      <c r="AK22" s="82"/>
      <c r="AL22" s="82"/>
      <c r="AM22" s="82"/>
      <c r="AN22" s="82"/>
      <c r="AO22" s="82"/>
    </row>
    <row r="23" spans="1:41" s="51" customFormat="1" ht="59.25" customHeight="1">
      <c r="A23" s="47"/>
      <c r="B23" s="57" t="s">
        <v>394</v>
      </c>
      <c r="C23" s="49"/>
      <c r="D23" s="49"/>
      <c r="E23" s="49"/>
      <c r="F23" s="49"/>
      <c r="G23" s="50"/>
      <c r="H23" s="50"/>
      <c r="I23" s="50"/>
      <c r="J23" s="50"/>
      <c r="K23" s="50"/>
      <c r="L23" s="50"/>
      <c r="M23" s="50"/>
      <c r="N23" s="50"/>
      <c r="O23" s="50"/>
      <c r="P23" s="50"/>
      <c r="Q23" s="50"/>
      <c r="R23" s="50"/>
      <c r="S23" s="50"/>
      <c r="T23" s="50"/>
      <c r="U23" s="50"/>
      <c r="V23" s="50"/>
      <c r="W23" s="50"/>
      <c r="X23" s="50"/>
      <c r="Y23" s="50"/>
      <c r="Z23" s="79"/>
      <c r="AA23" s="79"/>
      <c r="AB23" s="79"/>
      <c r="AC23" s="79"/>
      <c r="AD23" s="79"/>
      <c r="AE23" s="79"/>
      <c r="AF23" s="79"/>
      <c r="AG23" s="79"/>
      <c r="AH23" s="79"/>
      <c r="AI23" s="79"/>
      <c r="AJ23" s="79"/>
      <c r="AK23" s="79"/>
      <c r="AL23" s="79"/>
      <c r="AM23" s="79"/>
      <c r="AN23" s="79"/>
      <c r="AO23" s="79"/>
    </row>
    <row r="24" spans="1:41" s="42" customFormat="1" ht="45" customHeight="1">
      <c r="A24" s="52"/>
      <c r="B24" s="53" t="s">
        <v>183</v>
      </c>
      <c r="C24" s="40"/>
      <c r="D24" s="40"/>
      <c r="E24" s="40"/>
      <c r="F24" s="40"/>
      <c r="G24" s="41"/>
      <c r="H24" s="41"/>
      <c r="I24" s="41"/>
      <c r="J24" s="41"/>
      <c r="K24" s="41"/>
      <c r="L24" s="41"/>
      <c r="M24" s="41"/>
      <c r="N24" s="41"/>
      <c r="O24" s="41"/>
      <c r="P24" s="41"/>
      <c r="Q24" s="41"/>
      <c r="R24" s="41"/>
      <c r="S24" s="41"/>
      <c r="T24" s="41"/>
      <c r="U24" s="41"/>
      <c r="V24" s="41"/>
      <c r="W24" s="41"/>
      <c r="X24" s="41"/>
      <c r="Y24" s="41"/>
      <c r="Z24" s="81"/>
      <c r="AA24" s="81"/>
      <c r="AB24" s="81"/>
      <c r="AC24" s="81"/>
      <c r="AD24" s="81"/>
      <c r="AE24" s="81"/>
      <c r="AF24" s="81"/>
      <c r="AG24" s="81"/>
      <c r="AH24" s="81"/>
      <c r="AI24" s="81"/>
      <c r="AJ24" s="81"/>
      <c r="AK24" s="81"/>
      <c r="AL24" s="81"/>
      <c r="AM24" s="81"/>
      <c r="AN24" s="81"/>
      <c r="AO24" s="81"/>
    </row>
    <row r="25" spans="1:41" s="56" customFormat="1" ht="63" customHeight="1">
      <c r="A25" s="47" t="s">
        <v>185</v>
      </c>
      <c r="B25" s="48" t="s">
        <v>186</v>
      </c>
      <c r="C25" s="54"/>
      <c r="D25" s="54"/>
      <c r="E25" s="54"/>
      <c r="F25" s="54"/>
      <c r="G25" s="55"/>
      <c r="H25" s="55"/>
      <c r="I25" s="55"/>
      <c r="J25" s="55"/>
      <c r="K25" s="55"/>
      <c r="L25" s="55"/>
      <c r="M25" s="55"/>
      <c r="N25" s="55"/>
      <c r="O25" s="55"/>
      <c r="P25" s="55"/>
      <c r="Q25" s="55"/>
      <c r="R25" s="55"/>
      <c r="S25" s="55"/>
      <c r="T25" s="55"/>
      <c r="U25" s="55"/>
      <c r="V25" s="55"/>
      <c r="W25" s="55"/>
      <c r="X25" s="55"/>
      <c r="Y25" s="55"/>
      <c r="Z25" s="82"/>
      <c r="AA25" s="82"/>
      <c r="AB25" s="82"/>
      <c r="AC25" s="82"/>
      <c r="AD25" s="82"/>
      <c r="AE25" s="82"/>
      <c r="AF25" s="82"/>
      <c r="AG25" s="82"/>
      <c r="AH25" s="82"/>
      <c r="AI25" s="82"/>
      <c r="AJ25" s="82"/>
      <c r="AK25" s="82"/>
      <c r="AL25" s="82"/>
      <c r="AM25" s="82"/>
      <c r="AN25" s="82"/>
      <c r="AO25" s="82"/>
    </row>
    <row r="26" spans="1:41" s="56" customFormat="1" ht="84" customHeight="1">
      <c r="A26" s="47"/>
      <c r="B26" s="57" t="s">
        <v>187</v>
      </c>
      <c r="C26" s="54"/>
      <c r="D26" s="54"/>
      <c r="E26" s="54"/>
      <c r="F26" s="54"/>
      <c r="G26" s="55"/>
      <c r="H26" s="55"/>
      <c r="I26" s="55"/>
      <c r="J26" s="55"/>
      <c r="K26" s="55"/>
      <c r="L26" s="55"/>
      <c r="M26" s="55"/>
      <c r="N26" s="55"/>
      <c r="O26" s="55"/>
      <c r="P26" s="55"/>
      <c r="Q26" s="55"/>
      <c r="R26" s="55"/>
      <c r="S26" s="55"/>
      <c r="T26" s="55"/>
      <c r="U26" s="55"/>
      <c r="V26" s="55"/>
      <c r="W26" s="55"/>
      <c r="X26" s="55"/>
      <c r="Y26" s="55"/>
      <c r="Z26" s="82"/>
      <c r="AA26" s="82"/>
      <c r="AB26" s="82"/>
      <c r="AC26" s="82"/>
      <c r="AD26" s="82"/>
      <c r="AE26" s="82"/>
      <c r="AF26" s="82"/>
      <c r="AG26" s="82"/>
      <c r="AH26" s="82"/>
      <c r="AI26" s="82"/>
      <c r="AJ26" s="82"/>
      <c r="AK26" s="82"/>
      <c r="AL26" s="82"/>
      <c r="AM26" s="82"/>
      <c r="AN26" s="82"/>
      <c r="AO26" s="82"/>
    </row>
    <row r="27" spans="1:41" s="42" customFormat="1" ht="45" customHeight="1">
      <c r="A27" s="52"/>
      <c r="B27" s="53" t="s">
        <v>183</v>
      </c>
      <c r="C27" s="40"/>
      <c r="D27" s="40"/>
      <c r="E27" s="40"/>
      <c r="F27" s="40"/>
      <c r="G27" s="41"/>
      <c r="H27" s="41"/>
      <c r="I27" s="41"/>
      <c r="J27" s="41"/>
      <c r="K27" s="41"/>
      <c r="L27" s="41"/>
      <c r="M27" s="41"/>
      <c r="N27" s="41"/>
      <c r="O27" s="41"/>
      <c r="P27" s="41"/>
      <c r="Q27" s="41"/>
      <c r="R27" s="41"/>
      <c r="S27" s="41"/>
      <c r="T27" s="41"/>
      <c r="U27" s="41"/>
      <c r="V27" s="41"/>
      <c r="W27" s="41"/>
      <c r="X27" s="41"/>
      <c r="Y27" s="41"/>
      <c r="Z27" s="81"/>
      <c r="AA27" s="81"/>
      <c r="AB27" s="81"/>
      <c r="AC27" s="81"/>
      <c r="AD27" s="81"/>
      <c r="AE27" s="81"/>
      <c r="AF27" s="81"/>
      <c r="AG27" s="81"/>
      <c r="AH27" s="81"/>
      <c r="AI27" s="81"/>
      <c r="AJ27" s="81"/>
      <c r="AK27" s="81"/>
      <c r="AL27" s="81"/>
      <c r="AM27" s="81"/>
      <c r="AN27" s="81"/>
      <c r="AO27" s="81"/>
    </row>
    <row r="28" spans="1:41" s="56" customFormat="1" ht="42" customHeight="1">
      <c r="A28" s="47"/>
      <c r="B28" s="57" t="s">
        <v>188</v>
      </c>
      <c r="C28" s="54"/>
      <c r="D28" s="54"/>
      <c r="E28" s="54"/>
      <c r="F28" s="54"/>
      <c r="G28" s="55"/>
      <c r="H28" s="55"/>
      <c r="I28" s="55"/>
      <c r="J28" s="55"/>
      <c r="K28" s="55"/>
      <c r="L28" s="55"/>
      <c r="M28" s="55"/>
      <c r="N28" s="55"/>
      <c r="O28" s="55"/>
      <c r="P28" s="55"/>
      <c r="Q28" s="55"/>
      <c r="R28" s="55"/>
      <c r="S28" s="55"/>
      <c r="T28" s="55"/>
      <c r="U28" s="55"/>
      <c r="V28" s="55"/>
      <c r="W28" s="55"/>
      <c r="X28" s="55"/>
      <c r="Y28" s="55"/>
      <c r="Z28" s="82"/>
      <c r="AA28" s="82"/>
      <c r="AB28" s="82"/>
      <c r="AC28" s="82"/>
      <c r="AD28" s="82"/>
      <c r="AE28" s="82"/>
      <c r="AF28" s="82"/>
      <c r="AG28" s="82"/>
      <c r="AH28" s="82"/>
      <c r="AI28" s="82"/>
      <c r="AJ28" s="82"/>
      <c r="AK28" s="82"/>
      <c r="AL28" s="82"/>
      <c r="AM28" s="82"/>
      <c r="AN28" s="82"/>
      <c r="AO28" s="82"/>
    </row>
    <row r="29" spans="1:41" s="42" customFormat="1" ht="45" customHeight="1">
      <c r="A29" s="52"/>
      <c r="B29" s="53" t="s">
        <v>183</v>
      </c>
      <c r="C29" s="40"/>
      <c r="D29" s="40"/>
      <c r="E29" s="40"/>
      <c r="F29" s="40"/>
      <c r="G29" s="41"/>
      <c r="H29" s="41"/>
      <c r="I29" s="41"/>
      <c r="J29" s="41"/>
      <c r="K29" s="41"/>
      <c r="L29" s="41"/>
      <c r="M29" s="41"/>
      <c r="N29" s="41"/>
      <c r="O29" s="41"/>
      <c r="P29" s="41"/>
      <c r="Q29" s="41"/>
      <c r="R29" s="41"/>
      <c r="S29" s="41"/>
      <c r="T29" s="41"/>
      <c r="U29" s="41"/>
      <c r="V29" s="41"/>
      <c r="W29" s="41"/>
      <c r="X29" s="41"/>
      <c r="Y29" s="41"/>
      <c r="Z29" s="81"/>
      <c r="AA29" s="81"/>
      <c r="AB29" s="81"/>
      <c r="AC29" s="81"/>
      <c r="AD29" s="81"/>
      <c r="AE29" s="81"/>
      <c r="AF29" s="81"/>
      <c r="AG29" s="81"/>
      <c r="AH29" s="81"/>
      <c r="AI29" s="81"/>
      <c r="AJ29" s="81"/>
      <c r="AK29" s="81"/>
      <c r="AL29" s="81"/>
      <c r="AM29" s="81"/>
      <c r="AN29" s="81"/>
      <c r="AO29" s="81"/>
    </row>
    <row r="30" spans="1:41" s="42" customFormat="1" ht="60.75" customHeight="1">
      <c r="A30" s="38" t="s">
        <v>130</v>
      </c>
      <c r="B30" s="43" t="s">
        <v>396</v>
      </c>
      <c r="C30" s="40"/>
      <c r="D30" s="40"/>
      <c r="E30" s="40"/>
      <c r="F30" s="40"/>
      <c r="G30" s="41"/>
      <c r="H30" s="41"/>
      <c r="I30" s="41"/>
      <c r="J30" s="41"/>
      <c r="K30" s="41"/>
      <c r="L30" s="41"/>
      <c r="M30" s="41"/>
      <c r="N30" s="41"/>
      <c r="O30" s="41"/>
      <c r="P30" s="41"/>
      <c r="Q30" s="41"/>
      <c r="R30" s="41"/>
      <c r="S30" s="41"/>
      <c r="T30" s="41"/>
      <c r="U30" s="41"/>
      <c r="V30" s="41"/>
      <c r="W30" s="41"/>
      <c r="X30" s="41"/>
      <c r="Y30" s="41"/>
      <c r="Z30" s="81"/>
      <c r="AA30" s="81"/>
      <c r="AB30" s="81"/>
      <c r="AC30" s="81"/>
      <c r="AD30" s="81"/>
      <c r="AE30" s="81"/>
      <c r="AF30" s="81"/>
      <c r="AG30" s="81"/>
      <c r="AH30" s="81"/>
      <c r="AI30" s="81"/>
      <c r="AJ30" s="81"/>
      <c r="AK30" s="81"/>
      <c r="AL30" s="81"/>
      <c r="AM30" s="81"/>
      <c r="AN30" s="81"/>
      <c r="AO30" s="81"/>
    </row>
    <row r="31" spans="1:41" s="51" customFormat="1" ht="77.25" customHeight="1">
      <c r="A31" s="47" t="s">
        <v>177</v>
      </c>
      <c r="B31" s="48" t="s">
        <v>400</v>
      </c>
      <c r="C31" s="49"/>
      <c r="D31" s="49"/>
      <c r="E31" s="49"/>
      <c r="F31" s="49"/>
      <c r="G31" s="50"/>
      <c r="H31" s="50"/>
      <c r="I31" s="50"/>
      <c r="J31" s="50"/>
      <c r="K31" s="50"/>
      <c r="L31" s="50"/>
      <c r="M31" s="50"/>
      <c r="N31" s="50"/>
      <c r="O31" s="50"/>
      <c r="P31" s="50"/>
      <c r="Q31" s="50"/>
      <c r="R31" s="50"/>
      <c r="S31" s="50"/>
      <c r="T31" s="50"/>
      <c r="U31" s="50"/>
      <c r="V31" s="50"/>
      <c r="W31" s="50"/>
      <c r="X31" s="50"/>
      <c r="Y31" s="50"/>
      <c r="Z31" s="79"/>
      <c r="AA31" s="79"/>
      <c r="AB31" s="79"/>
      <c r="AC31" s="79"/>
      <c r="AD31" s="79"/>
      <c r="AE31" s="79"/>
      <c r="AF31" s="79"/>
      <c r="AG31" s="79"/>
      <c r="AH31" s="79"/>
      <c r="AI31" s="79"/>
      <c r="AJ31" s="79"/>
      <c r="AK31" s="79"/>
      <c r="AL31" s="79"/>
      <c r="AM31" s="79"/>
      <c r="AN31" s="79"/>
      <c r="AO31" s="79"/>
    </row>
    <row r="32" spans="1:41" s="46" customFormat="1" ht="39" customHeight="1">
      <c r="A32" s="52"/>
      <c r="B32" s="53" t="s">
        <v>183</v>
      </c>
      <c r="C32" s="44"/>
      <c r="D32" s="44"/>
      <c r="E32" s="44"/>
      <c r="F32" s="44"/>
      <c r="G32" s="45"/>
      <c r="H32" s="45"/>
      <c r="I32" s="45"/>
      <c r="J32" s="45"/>
      <c r="K32" s="45"/>
      <c r="L32" s="45"/>
      <c r="M32" s="45"/>
      <c r="N32" s="45"/>
      <c r="O32" s="45"/>
      <c r="P32" s="45"/>
      <c r="Q32" s="45"/>
      <c r="R32" s="45"/>
      <c r="S32" s="45"/>
      <c r="T32" s="45"/>
      <c r="U32" s="45"/>
      <c r="V32" s="45"/>
      <c r="W32" s="45"/>
      <c r="X32" s="45"/>
      <c r="Y32" s="45"/>
      <c r="Z32" s="78"/>
      <c r="AA32" s="78"/>
      <c r="AB32" s="78"/>
      <c r="AC32" s="78"/>
      <c r="AD32" s="78"/>
      <c r="AE32" s="78"/>
      <c r="AF32" s="78"/>
      <c r="AG32" s="78"/>
      <c r="AH32" s="78"/>
      <c r="AI32" s="78"/>
      <c r="AJ32" s="78"/>
      <c r="AK32" s="78"/>
      <c r="AL32" s="78"/>
      <c r="AM32" s="78"/>
      <c r="AN32" s="78"/>
      <c r="AO32" s="78"/>
    </row>
    <row r="33" spans="1:41" s="56" customFormat="1" ht="60" customHeight="1">
      <c r="A33" s="47" t="s">
        <v>182</v>
      </c>
      <c r="B33" s="48" t="s">
        <v>331</v>
      </c>
      <c r="C33" s="54"/>
      <c r="D33" s="54"/>
      <c r="E33" s="54"/>
      <c r="F33" s="54"/>
      <c r="G33" s="55"/>
      <c r="H33" s="55"/>
      <c r="I33" s="55"/>
      <c r="J33" s="55"/>
      <c r="K33" s="55"/>
      <c r="L33" s="55"/>
      <c r="M33" s="55"/>
      <c r="N33" s="55"/>
      <c r="O33" s="55"/>
      <c r="P33" s="55"/>
      <c r="Q33" s="55"/>
      <c r="R33" s="55"/>
      <c r="S33" s="55"/>
      <c r="T33" s="55"/>
      <c r="U33" s="55"/>
      <c r="V33" s="55"/>
      <c r="W33" s="55"/>
      <c r="X33" s="55"/>
      <c r="Y33" s="55"/>
      <c r="Z33" s="82"/>
      <c r="AA33" s="82"/>
      <c r="AB33" s="82"/>
      <c r="AC33" s="82"/>
      <c r="AD33" s="82"/>
      <c r="AE33" s="82"/>
      <c r="AF33" s="82"/>
      <c r="AG33" s="82"/>
      <c r="AH33" s="82"/>
      <c r="AI33" s="82"/>
      <c r="AJ33" s="82"/>
      <c r="AK33" s="82"/>
      <c r="AL33" s="82"/>
      <c r="AM33" s="82"/>
      <c r="AN33" s="82"/>
      <c r="AO33" s="82"/>
    </row>
    <row r="34" spans="1:41" s="56" customFormat="1" ht="103.5" customHeight="1">
      <c r="A34" s="47"/>
      <c r="B34" s="57" t="s">
        <v>392</v>
      </c>
      <c r="C34" s="54"/>
      <c r="D34" s="54"/>
      <c r="E34" s="54"/>
      <c r="F34" s="54"/>
      <c r="G34" s="55"/>
      <c r="H34" s="55"/>
      <c r="I34" s="55"/>
      <c r="J34" s="55"/>
      <c r="K34" s="55"/>
      <c r="L34" s="55"/>
      <c r="M34" s="55"/>
      <c r="N34" s="55"/>
      <c r="O34" s="55"/>
      <c r="P34" s="55"/>
      <c r="Q34" s="55"/>
      <c r="R34" s="55"/>
      <c r="S34" s="55"/>
      <c r="T34" s="55"/>
      <c r="U34" s="55"/>
      <c r="V34" s="55"/>
      <c r="W34" s="55"/>
      <c r="X34" s="55"/>
      <c r="Y34" s="55"/>
      <c r="Z34" s="82"/>
      <c r="AA34" s="82"/>
      <c r="AB34" s="82"/>
      <c r="AC34" s="82"/>
      <c r="AD34" s="82"/>
      <c r="AE34" s="82"/>
      <c r="AF34" s="82"/>
      <c r="AG34" s="82"/>
      <c r="AH34" s="82"/>
      <c r="AI34" s="82"/>
      <c r="AJ34" s="82"/>
      <c r="AK34" s="82"/>
      <c r="AL34" s="82"/>
      <c r="AM34" s="82"/>
      <c r="AN34" s="82"/>
      <c r="AO34" s="82"/>
    </row>
    <row r="35" spans="1:41" s="56" customFormat="1" ht="47.25" customHeight="1">
      <c r="A35" s="47"/>
      <c r="B35" s="53" t="s">
        <v>183</v>
      </c>
      <c r="C35" s="54"/>
      <c r="D35" s="54"/>
      <c r="E35" s="54"/>
      <c r="F35" s="54"/>
      <c r="G35" s="55"/>
      <c r="H35" s="55"/>
      <c r="I35" s="55"/>
      <c r="J35" s="55"/>
      <c r="K35" s="55"/>
      <c r="L35" s="55"/>
      <c r="M35" s="55"/>
      <c r="N35" s="55"/>
      <c r="O35" s="55"/>
      <c r="P35" s="55"/>
      <c r="Q35" s="55"/>
      <c r="R35" s="55"/>
      <c r="S35" s="55"/>
      <c r="T35" s="55"/>
      <c r="U35" s="55"/>
      <c r="V35" s="55"/>
      <c r="W35" s="55"/>
      <c r="X35" s="55"/>
      <c r="Y35" s="55"/>
      <c r="Z35" s="82"/>
      <c r="AA35" s="82"/>
      <c r="AB35" s="82"/>
      <c r="AC35" s="82"/>
      <c r="AD35" s="82"/>
      <c r="AE35" s="82"/>
      <c r="AF35" s="82"/>
      <c r="AG35" s="82"/>
      <c r="AH35" s="82"/>
      <c r="AI35" s="82"/>
      <c r="AJ35" s="82"/>
      <c r="AK35" s="82"/>
      <c r="AL35" s="82"/>
      <c r="AM35" s="82"/>
      <c r="AN35" s="82"/>
      <c r="AO35" s="82"/>
    </row>
    <row r="36" spans="1:41" s="51" customFormat="1" ht="44.25" customHeight="1">
      <c r="A36" s="47"/>
      <c r="B36" s="57" t="s">
        <v>394</v>
      </c>
      <c r="C36" s="49"/>
      <c r="D36" s="49"/>
      <c r="E36" s="49"/>
      <c r="F36" s="49"/>
      <c r="G36" s="50"/>
      <c r="H36" s="50"/>
      <c r="I36" s="50"/>
      <c r="J36" s="50"/>
      <c r="K36" s="50"/>
      <c r="L36" s="50"/>
      <c r="M36" s="50"/>
      <c r="N36" s="50"/>
      <c r="O36" s="50"/>
      <c r="P36" s="50"/>
      <c r="Q36" s="50"/>
      <c r="R36" s="50"/>
      <c r="S36" s="50"/>
      <c r="T36" s="50"/>
      <c r="U36" s="50"/>
      <c r="V36" s="50"/>
      <c r="W36" s="50"/>
      <c r="X36" s="50"/>
      <c r="Y36" s="50"/>
      <c r="Z36" s="79"/>
      <c r="AA36" s="79"/>
      <c r="AB36" s="79"/>
      <c r="AC36" s="79"/>
      <c r="AD36" s="79"/>
      <c r="AE36" s="79"/>
      <c r="AF36" s="79"/>
      <c r="AG36" s="79"/>
      <c r="AH36" s="79"/>
      <c r="AI36" s="79"/>
      <c r="AJ36" s="79"/>
      <c r="AK36" s="79"/>
      <c r="AL36" s="79"/>
      <c r="AM36" s="79"/>
      <c r="AN36" s="79"/>
      <c r="AO36" s="79"/>
    </row>
    <row r="37" spans="1:41" s="42" customFormat="1" ht="45" customHeight="1">
      <c r="A37" s="52"/>
      <c r="B37" s="53" t="s">
        <v>183</v>
      </c>
      <c r="C37" s="40"/>
      <c r="D37" s="40"/>
      <c r="E37" s="40"/>
      <c r="F37" s="40"/>
      <c r="G37" s="41"/>
      <c r="H37" s="41"/>
      <c r="I37" s="41"/>
      <c r="J37" s="41"/>
      <c r="K37" s="41"/>
      <c r="L37" s="41"/>
      <c r="M37" s="41"/>
      <c r="N37" s="41"/>
      <c r="O37" s="41"/>
      <c r="P37" s="41"/>
      <c r="Q37" s="41"/>
      <c r="R37" s="41"/>
      <c r="S37" s="41"/>
      <c r="T37" s="41"/>
      <c r="U37" s="41"/>
      <c r="V37" s="41"/>
      <c r="W37" s="41"/>
      <c r="X37" s="41"/>
      <c r="Y37" s="41"/>
      <c r="Z37" s="81"/>
      <c r="AA37" s="81"/>
      <c r="AB37" s="81"/>
      <c r="AC37" s="81"/>
      <c r="AD37" s="81"/>
      <c r="AE37" s="81"/>
      <c r="AF37" s="81"/>
      <c r="AG37" s="81"/>
      <c r="AH37" s="81"/>
      <c r="AI37" s="81"/>
      <c r="AJ37" s="81"/>
      <c r="AK37" s="81"/>
      <c r="AL37" s="81"/>
      <c r="AM37" s="81"/>
      <c r="AN37" s="81"/>
      <c r="AO37" s="81"/>
    </row>
    <row r="38" spans="1:41" s="51" customFormat="1" ht="94.5" customHeight="1">
      <c r="A38" s="47"/>
      <c r="B38" s="57" t="s">
        <v>190</v>
      </c>
      <c r="C38" s="49"/>
      <c r="D38" s="49"/>
      <c r="E38" s="49"/>
      <c r="F38" s="49"/>
      <c r="G38" s="50"/>
      <c r="H38" s="50"/>
      <c r="I38" s="50"/>
      <c r="J38" s="50"/>
      <c r="K38" s="50"/>
      <c r="L38" s="50"/>
      <c r="M38" s="50"/>
      <c r="N38" s="50"/>
      <c r="O38" s="50"/>
      <c r="P38" s="50"/>
      <c r="Q38" s="50"/>
      <c r="R38" s="50"/>
      <c r="S38" s="50"/>
      <c r="T38" s="50"/>
      <c r="U38" s="50"/>
      <c r="V38" s="50"/>
      <c r="W38" s="50"/>
      <c r="X38" s="50"/>
      <c r="Y38" s="50"/>
      <c r="Z38" s="79"/>
      <c r="AA38" s="79"/>
      <c r="AB38" s="79"/>
      <c r="AC38" s="79"/>
      <c r="AD38" s="79"/>
      <c r="AE38" s="79"/>
      <c r="AF38" s="79"/>
      <c r="AG38" s="79"/>
      <c r="AH38" s="79"/>
      <c r="AI38" s="79"/>
      <c r="AJ38" s="79"/>
      <c r="AK38" s="79"/>
      <c r="AL38" s="79"/>
      <c r="AM38" s="79"/>
      <c r="AN38" s="79"/>
      <c r="AO38" s="79"/>
    </row>
    <row r="39" spans="1:41" s="56" customFormat="1" ht="84.75" customHeight="1">
      <c r="A39" s="58"/>
      <c r="B39" s="59" t="s">
        <v>191</v>
      </c>
      <c r="C39" s="54"/>
      <c r="D39" s="54"/>
      <c r="E39" s="54"/>
      <c r="F39" s="54"/>
      <c r="G39" s="55"/>
      <c r="H39" s="55"/>
      <c r="I39" s="55"/>
      <c r="J39" s="55"/>
      <c r="K39" s="55"/>
      <c r="L39" s="55"/>
      <c r="M39" s="55"/>
      <c r="N39" s="55"/>
      <c r="O39" s="55"/>
      <c r="P39" s="55"/>
      <c r="Q39" s="55"/>
      <c r="R39" s="55"/>
      <c r="S39" s="55"/>
      <c r="T39" s="55"/>
      <c r="U39" s="55"/>
      <c r="V39" s="55"/>
      <c r="W39" s="55"/>
      <c r="X39" s="55"/>
      <c r="Y39" s="55"/>
      <c r="Z39" s="82"/>
      <c r="AA39" s="82"/>
      <c r="AB39" s="82"/>
      <c r="AC39" s="82"/>
      <c r="AD39" s="82"/>
      <c r="AE39" s="82"/>
      <c r="AF39" s="82"/>
      <c r="AG39" s="82"/>
      <c r="AH39" s="82"/>
      <c r="AI39" s="82"/>
      <c r="AJ39" s="82"/>
      <c r="AK39" s="82"/>
      <c r="AL39" s="82"/>
      <c r="AM39" s="82"/>
      <c r="AN39" s="82"/>
      <c r="AO39" s="82"/>
    </row>
    <row r="40" spans="1:41" s="46" customFormat="1" ht="52.5" customHeight="1">
      <c r="A40" s="52"/>
      <c r="B40" s="53" t="s">
        <v>183</v>
      </c>
      <c r="C40" s="44"/>
      <c r="D40" s="44"/>
      <c r="E40" s="44"/>
      <c r="F40" s="44"/>
      <c r="G40" s="45"/>
      <c r="H40" s="45"/>
      <c r="I40" s="45"/>
      <c r="J40" s="45"/>
      <c r="K40" s="45"/>
      <c r="L40" s="45"/>
      <c r="M40" s="45"/>
      <c r="N40" s="45"/>
      <c r="O40" s="45"/>
      <c r="P40" s="45"/>
      <c r="Q40" s="45"/>
      <c r="R40" s="45"/>
      <c r="S40" s="45"/>
      <c r="T40" s="45"/>
      <c r="U40" s="45"/>
      <c r="V40" s="45"/>
      <c r="W40" s="45"/>
      <c r="X40" s="45"/>
      <c r="Y40" s="45"/>
      <c r="Z40" s="78"/>
      <c r="AA40" s="78"/>
      <c r="AB40" s="78"/>
      <c r="AC40" s="78"/>
      <c r="AD40" s="78"/>
      <c r="AE40" s="78"/>
      <c r="AF40" s="78"/>
      <c r="AG40" s="78"/>
      <c r="AH40" s="78"/>
      <c r="AI40" s="78"/>
      <c r="AJ40" s="78"/>
      <c r="AK40" s="78"/>
      <c r="AL40" s="78"/>
      <c r="AM40" s="78"/>
      <c r="AN40" s="78"/>
      <c r="AO40" s="78"/>
    </row>
    <row r="41" spans="1:41" s="56" customFormat="1" ht="51.75" customHeight="1">
      <c r="A41" s="58"/>
      <c r="B41" s="59" t="s">
        <v>192</v>
      </c>
      <c r="C41" s="54"/>
      <c r="D41" s="54"/>
      <c r="E41" s="54"/>
      <c r="F41" s="54"/>
      <c r="G41" s="55"/>
      <c r="H41" s="55"/>
      <c r="I41" s="55"/>
      <c r="J41" s="55"/>
      <c r="K41" s="55"/>
      <c r="L41" s="55"/>
      <c r="M41" s="55"/>
      <c r="N41" s="55"/>
      <c r="O41" s="55"/>
      <c r="P41" s="55"/>
      <c r="Q41" s="55"/>
      <c r="R41" s="55"/>
      <c r="S41" s="55"/>
      <c r="T41" s="55"/>
      <c r="U41" s="55"/>
      <c r="V41" s="55"/>
      <c r="W41" s="55"/>
      <c r="X41" s="55"/>
      <c r="Y41" s="55"/>
      <c r="Z41" s="82"/>
      <c r="AA41" s="82"/>
      <c r="AB41" s="82"/>
      <c r="AC41" s="82"/>
      <c r="AD41" s="82"/>
      <c r="AE41" s="82"/>
      <c r="AF41" s="82"/>
      <c r="AG41" s="82"/>
      <c r="AH41" s="82"/>
      <c r="AI41" s="82"/>
      <c r="AJ41" s="82"/>
      <c r="AK41" s="82"/>
      <c r="AL41" s="82"/>
      <c r="AM41" s="82"/>
      <c r="AN41" s="82"/>
      <c r="AO41" s="82"/>
    </row>
    <row r="42" spans="1:41" s="46" customFormat="1" ht="51.75" customHeight="1">
      <c r="A42" s="52"/>
      <c r="B42" s="53" t="s">
        <v>183</v>
      </c>
      <c r="C42" s="44"/>
      <c r="D42" s="44"/>
      <c r="E42" s="44"/>
      <c r="F42" s="44"/>
      <c r="G42" s="45"/>
      <c r="H42" s="45"/>
      <c r="I42" s="45"/>
      <c r="J42" s="45"/>
      <c r="K42" s="45"/>
      <c r="L42" s="45"/>
      <c r="M42" s="45"/>
      <c r="N42" s="45"/>
      <c r="O42" s="45"/>
      <c r="P42" s="45"/>
      <c r="Q42" s="45"/>
      <c r="R42" s="45"/>
      <c r="S42" s="45"/>
      <c r="T42" s="45"/>
      <c r="U42" s="45"/>
      <c r="V42" s="45"/>
      <c r="W42" s="45"/>
      <c r="X42" s="45"/>
      <c r="Y42" s="45"/>
      <c r="Z42" s="78"/>
      <c r="AA42" s="78"/>
      <c r="AB42" s="78"/>
      <c r="AC42" s="78"/>
      <c r="AD42" s="78"/>
      <c r="AE42" s="78"/>
      <c r="AF42" s="78"/>
      <c r="AG42" s="78"/>
      <c r="AH42" s="78"/>
      <c r="AI42" s="78"/>
      <c r="AJ42" s="78"/>
      <c r="AK42" s="78"/>
      <c r="AL42" s="78"/>
      <c r="AM42" s="78"/>
      <c r="AN42" s="78"/>
      <c r="AO42" s="78"/>
    </row>
    <row r="43" spans="1:41" s="149" customFormat="1" ht="45.75" customHeight="1">
      <c r="A43" s="146" t="s">
        <v>193</v>
      </c>
      <c r="B43" s="147" t="s">
        <v>330</v>
      </c>
      <c r="C43" s="143"/>
      <c r="D43" s="143"/>
      <c r="E43" s="143"/>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row>
    <row r="44" spans="1:41" s="137" customFormat="1" ht="42" customHeight="1">
      <c r="A44" s="142"/>
      <c r="B44" s="150" t="s">
        <v>194</v>
      </c>
      <c r="C44" s="144"/>
      <c r="D44" s="144"/>
      <c r="E44" s="144"/>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row>
    <row r="45" spans="1:41" ht="6" customHeight="1">
      <c r="A45" s="142"/>
      <c r="B45" s="150"/>
      <c r="C45" s="144"/>
      <c r="D45" s="144"/>
      <c r="E45" s="144"/>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51"/>
    </row>
    <row r="46" spans="1:41" s="85" customFormat="1" ht="26.25" customHeight="1">
      <c r="A46" s="128"/>
      <c r="B46" s="441" t="s">
        <v>332</v>
      </c>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c r="AO46" s="441"/>
    </row>
    <row r="47" spans="1:40" ht="19.5" customHeight="1">
      <c r="A47" s="138"/>
      <c r="B47" s="152"/>
      <c r="C47" s="153"/>
      <c r="D47" s="153"/>
      <c r="E47" s="153"/>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row>
    <row r="48" spans="1:40" ht="19.5" customHeight="1">
      <c r="A48" s="138"/>
      <c r="B48" s="152"/>
      <c r="C48" s="153"/>
      <c r="D48" s="153"/>
      <c r="E48" s="153"/>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row>
    <row r="49" spans="1:40" ht="19.5" customHeight="1">
      <c r="A49" s="138"/>
      <c r="B49" s="152"/>
      <c r="C49" s="153"/>
      <c r="D49" s="153"/>
      <c r="E49" s="153"/>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row>
    <row r="50" spans="1:53" s="155" customFormat="1" ht="19.5" customHeight="1">
      <c r="A50" s="138"/>
      <c r="B50" s="152"/>
      <c r="C50" s="153"/>
      <c r="D50" s="153"/>
      <c r="E50" s="153"/>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P50" s="134"/>
      <c r="AQ50" s="134"/>
      <c r="AR50" s="134"/>
      <c r="AS50" s="134"/>
      <c r="AT50" s="134"/>
      <c r="AU50" s="134"/>
      <c r="AV50" s="134"/>
      <c r="AW50" s="134"/>
      <c r="AX50" s="134"/>
      <c r="AY50" s="134"/>
      <c r="AZ50" s="134"/>
      <c r="BA50" s="134"/>
    </row>
    <row r="51" spans="1:53" s="155" customFormat="1" ht="19.5" customHeight="1">
      <c r="A51" s="138"/>
      <c r="B51" s="152"/>
      <c r="C51" s="153"/>
      <c r="D51" s="153"/>
      <c r="E51" s="153"/>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P51" s="134"/>
      <c r="AQ51" s="134"/>
      <c r="AR51" s="134"/>
      <c r="AS51" s="134"/>
      <c r="AT51" s="134"/>
      <c r="AU51" s="134"/>
      <c r="AV51" s="134"/>
      <c r="AW51" s="134"/>
      <c r="AX51" s="134"/>
      <c r="AY51" s="134"/>
      <c r="AZ51" s="134"/>
      <c r="BA51" s="134"/>
    </row>
    <row r="52" spans="1:53" s="155" customFormat="1" ht="19.5" customHeight="1">
      <c r="A52" s="138"/>
      <c r="B52" s="152"/>
      <c r="C52" s="153"/>
      <c r="D52" s="153"/>
      <c r="E52" s="153"/>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P52" s="134"/>
      <c r="AQ52" s="134"/>
      <c r="AR52" s="134"/>
      <c r="AS52" s="134"/>
      <c r="AT52" s="134"/>
      <c r="AU52" s="134"/>
      <c r="AV52" s="134"/>
      <c r="AW52" s="134"/>
      <c r="AX52" s="134"/>
      <c r="AY52" s="134"/>
      <c r="AZ52" s="134"/>
      <c r="BA52" s="134"/>
    </row>
    <row r="53" spans="1:53" s="155" customFormat="1" ht="19.5" customHeight="1">
      <c r="A53" s="138"/>
      <c r="B53" s="152"/>
      <c r="C53" s="153"/>
      <c r="D53" s="153"/>
      <c r="E53" s="153"/>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P53" s="134"/>
      <c r="AQ53" s="134"/>
      <c r="AR53" s="134"/>
      <c r="AS53" s="134"/>
      <c r="AT53" s="134"/>
      <c r="AU53" s="134"/>
      <c r="AV53" s="134"/>
      <c r="AW53" s="134"/>
      <c r="AX53" s="134"/>
      <c r="AY53" s="134"/>
      <c r="AZ53" s="134"/>
      <c r="BA53" s="134"/>
    </row>
    <row r="54" spans="1:53" s="155" customFormat="1" ht="19.5" customHeight="1">
      <c r="A54" s="138"/>
      <c r="B54" s="152"/>
      <c r="C54" s="153"/>
      <c r="D54" s="153"/>
      <c r="E54" s="153"/>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P54" s="134"/>
      <c r="AQ54" s="134"/>
      <c r="AR54" s="134"/>
      <c r="AS54" s="134"/>
      <c r="AT54" s="134"/>
      <c r="AU54" s="134"/>
      <c r="AV54" s="134"/>
      <c r="AW54" s="134"/>
      <c r="AX54" s="134"/>
      <c r="AY54" s="134"/>
      <c r="AZ54" s="134"/>
      <c r="BA54" s="134"/>
    </row>
    <row r="55" spans="1:53" s="155" customFormat="1" ht="19.5" customHeight="1">
      <c r="A55" s="138"/>
      <c r="B55" s="152"/>
      <c r="C55" s="153"/>
      <c r="D55" s="153"/>
      <c r="E55" s="153"/>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P55" s="134"/>
      <c r="AQ55" s="134"/>
      <c r="AR55" s="134"/>
      <c r="AS55" s="134"/>
      <c r="AT55" s="134"/>
      <c r="AU55" s="134"/>
      <c r="AV55" s="134"/>
      <c r="AW55" s="134"/>
      <c r="AX55" s="134"/>
      <c r="AY55" s="134"/>
      <c r="AZ55" s="134"/>
      <c r="BA55" s="134"/>
    </row>
    <row r="56" spans="1:53" s="155" customFormat="1" ht="19.5" customHeight="1">
      <c r="A56" s="138"/>
      <c r="B56" s="152"/>
      <c r="C56" s="153"/>
      <c r="D56" s="153"/>
      <c r="E56" s="153"/>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P56" s="134"/>
      <c r="AQ56" s="134"/>
      <c r="AR56" s="134"/>
      <c r="AS56" s="134"/>
      <c r="AT56" s="134"/>
      <c r="AU56" s="134"/>
      <c r="AV56" s="134"/>
      <c r="AW56" s="134"/>
      <c r="AX56" s="134"/>
      <c r="AY56" s="134"/>
      <c r="AZ56" s="134"/>
      <c r="BA56" s="134"/>
    </row>
    <row r="57" spans="1:53" s="155" customFormat="1" ht="19.5" customHeight="1">
      <c r="A57" s="138"/>
      <c r="B57" s="152"/>
      <c r="C57" s="153"/>
      <c r="D57" s="153"/>
      <c r="E57" s="153"/>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P57" s="134"/>
      <c r="AQ57" s="134"/>
      <c r="AR57" s="134"/>
      <c r="AS57" s="134"/>
      <c r="AT57" s="134"/>
      <c r="AU57" s="134"/>
      <c r="AV57" s="134"/>
      <c r="AW57" s="134"/>
      <c r="AX57" s="134"/>
      <c r="AY57" s="134"/>
      <c r="AZ57" s="134"/>
      <c r="BA57" s="134"/>
    </row>
    <row r="58" spans="1:53" s="155" customFormat="1" ht="19.5" customHeight="1">
      <c r="A58" s="138"/>
      <c r="B58" s="152"/>
      <c r="C58" s="153"/>
      <c r="D58" s="153"/>
      <c r="E58" s="153"/>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P58" s="134"/>
      <c r="AQ58" s="134"/>
      <c r="AR58" s="134"/>
      <c r="AS58" s="134"/>
      <c r="AT58" s="134"/>
      <c r="AU58" s="134"/>
      <c r="AV58" s="134"/>
      <c r="AW58" s="134"/>
      <c r="AX58" s="134"/>
      <c r="AY58" s="134"/>
      <c r="AZ58" s="134"/>
      <c r="BA58" s="134"/>
    </row>
    <row r="59" spans="1:53" s="155" customFormat="1" ht="15.75">
      <c r="A59" s="138"/>
      <c r="B59" s="152"/>
      <c r="C59" s="153"/>
      <c r="D59" s="153"/>
      <c r="E59" s="153"/>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P59" s="134"/>
      <c r="AQ59" s="134"/>
      <c r="AR59" s="134"/>
      <c r="AS59" s="134"/>
      <c r="AT59" s="134"/>
      <c r="AU59" s="134"/>
      <c r="AV59" s="134"/>
      <c r="AW59" s="134"/>
      <c r="AX59" s="134"/>
      <c r="AY59" s="134"/>
      <c r="AZ59" s="134"/>
      <c r="BA59" s="134"/>
    </row>
    <row r="60" spans="1:53" s="155" customFormat="1" ht="15.75">
      <c r="A60" s="138"/>
      <c r="B60" s="152"/>
      <c r="C60" s="153"/>
      <c r="D60" s="153"/>
      <c r="E60" s="153"/>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P60" s="134"/>
      <c r="AQ60" s="134"/>
      <c r="AR60" s="134"/>
      <c r="AS60" s="134"/>
      <c r="AT60" s="134"/>
      <c r="AU60" s="134"/>
      <c r="AV60" s="134"/>
      <c r="AW60" s="134"/>
      <c r="AX60" s="134"/>
      <c r="AY60" s="134"/>
      <c r="AZ60" s="134"/>
      <c r="BA60" s="134"/>
    </row>
    <row r="61" spans="1:53" s="155" customFormat="1" ht="15.75">
      <c r="A61" s="138"/>
      <c r="B61" s="152"/>
      <c r="C61" s="153"/>
      <c r="D61" s="153"/>
      <c r="E61" s="153"/>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P61" s="134"/>
      <c r="AQ61" s="134"/>
      <c r="AR61" s="134"/>
      <c r="AS61" s="134"/>
      <c r="AT61" s="134"/>
      <c r="AU61" s="134"/>
      <c r="AV61" s="134"/>
      <c r="AW61" s="134"/>
      <c r="AX61" s="134"/>
      <c r="AY61" s="134"/>
      <c r="AZ61" s="134"/>
      <c r="BA61" s="134"/>
    </row>
    <row r="62" spans="1:53" s="155" customFormat="1" ht="15.75">
      <c r="A62" s="138"/>
      <c r="B62" s="152"/>
      <c r="C62" s="153"/>
      <c r="D62" s="153"/>
      <c r="E62" s="153"/>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P62" s="134"/>
      <c r="AQ62" s="134"/>
      <c r="AR62" s="134"/>
      <c r="AS62" s="134"/>
      <c r="AT62" s="134"/>
      <c r="AU62" s="134"/>
      <c r="AV62" s="134"/>
      <c r="AW62" s="134"/>
      <c r="AX62" s="134"/>
      <c r="AY62" s="134"/>
      <c r="AZ62" s="134"/>
      <c r="BA62" s="134"/>
    </row>
    <row r="63" spans="1:53" s="155" customFormat="1" ht="15.75">
      <c r="A63" s="138"/>
      <c r="B63" s="152"/>
      <c r="C63" s="153"/>
      <c r="D63" s="153"/>
      <c r="E63" s="153"/>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P63" s="134"/>
      <c r="AQ63" s="134"/>
      <c r="AR63" s="134"/>
      <c r="AS63" s="134"/>
      <c r="AT63" s="134"/>
      <c r="AU63" s="134"/>
      <c r="AV63" s="134"/>
      <c r="AW63" s="134"/>
      <c r="AX63" s="134"/>
      <c r="AY63" s="134"/>
      <c r="AZ63" s="134"/>
      <c r="BA63" s="134"/>
    </row>
    <row r="64" spans="1:53" s="155" customFormat="1" ht="15.75">
      <c r="A64" s="138"/>
      <c r="B64" s="152"/>
      <c r="C64" s="153"/>
      <c r="D64" s="153"/>
      <c r="E64" s="153"/>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P64" s="134"/>
      <c r="AQ64" s="134"/>
      <c r="AR64" s="134"/>
      <c r="AS64" s="134"/>
      <c r="AT64" s="134"/>
      <c r="AU64" s="134"/>
      <c r="AV64" s="134"/>
      <c r="AW64" s="134"/>
      <c r="AX64" s="134"/>
      <c r="AY64" s="134"/>
      <c r="AZ64" s="134"/>
      <c r="BA64" s="134"/>
    </row>
    <row r="65" spans="1:53" s="155" customFormat="1" ht="15.75">
      <c r="A65" s="138"/>
      <c r="B65" s="152"/>
      <c r="C65" s="153"/>
      <c r="D65" s="153"/>
      <c r="E65" s="153"/>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P65" s="134"/>
      <c r="AQ65" s="134"/>
      <c r="AR65" s="134"/>
      <c r="AS65" s="134"/>
      <c r="AT65" s="134"/>
      <c r="AU65" s="134"/>
      <c r="AV65" s="134"/>
      <c r="AW65" s="134"/>
      <c r="AX65" s="134"/>
      <c r="AY65" s="134"/>
      <c r="AZ65" s="134"/>
      <c r="BA65" s="134"/>
    </row>
    <row r="66" spans="1:53" s="155" customFormat="1" ht="15.75">
      <c r="A66" s="138"/>
      <c r="B66" s="152"/>
      <c r="C66" s="153"/>
      <c r="D66" s="153"/>
      <c r="E66" s="153"/>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P66" s="134"/>
      <c r="AQ66" s="134"/>
      <c r="AR66" s="134"/>
      <c r="AS66" s="134"/>
      <c r="AT66" s="134"/>
      <c r="AU66" s="134"/>
      <c r="AV66" s="134"/>
      <c r="AW66" s="134"/>
      <c r="AX66" s="134"/>
      <c r="AY66" s="134"/>
      <c r="AZ66" s="134"/>
      <c r="BA66" s="134"/>
    </row>
    <row r="67" spans="1:53" s="155" customFormat="1" ht="15.75">
      <c r="A67" s="138"/>
      <c r="B67" s="152"/>
      <c r="C67" s="153"/>
      <c r="D67" s="153"/>
      <c r="E67" s="153"/>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P67" s="134"/>
      <c r="AQ67" s="134"/>
      <c r="AR67" s="134"/>
      <c r="AS67" s="134"/>
      <c r="AT67" s="134"/>
      <c r="AU67" s="134"/>
      <c r="AV67" s="134"/>
      <c r="AW67" s="134"/>
      <c r="AX67" s="134"/>
      <c r="AY67" s="134"/>
      <c r="AZ67" s="134"/>
      <c r="BA67" s="134"/>
    </row>
    <row r="68" spans="1:53" s="155" customFormat="1" ht="15.75">
      <c r="A68" s="138"/>
      <c r="B68" s="152"/>
      <c r="C68" s="153"/>
      <c r="D68" s="153"/>
      <c r="E68" s="153"/>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P68" s="134"/>
      <c r="AQ68" s="134"/>
      <c r="AR68" s="134"/>
      <c r="AS68" s="134"/>
      <c r="AT68" s="134"/>
      <c r="AU68" s="134"/>
      <c r="AV68" s="134"/>
      <c r="AW68" s="134"/>
      <c r="AX68" s="134"/>
      <c r="AY68" s="134"/>
      <c r="AZ68" s="134"/>
      <c r="BA68" s="134"/>
    </row>
    <row r="69" spans="1:53" s="155" customFormat="1" ht="15.75">
      <c r="A69" s="138"/>
      <c r="B69" s="152"/>
      <c r="C69" s="153"/>
      <c r="D69" s="153"/>
      <c r="E69" s="153"/>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P69" s="134"/>
      <c r="AQ69" s="134"/>
      <c r="AR69" s="134"/>
      <c r="AS69" s="134"/>
      <c r="AT69" s="134"/>
      <c r="AU69" s="134"/>
      <c r="AV69" s="134"/>
      <c r="AW69" s="134"/>
      <c r="AX69" s="134"/>
      <c r="AY69" s="134"/>
      <c r="AZ69" s="134"/>
      <c r="BA69" s="134"/>
    </row>
    <row r="70" spans="1:53" s="155" customFormat="1" ht="15.75">
      <c r="A70" s="138"/>
      <c r="B70" s="152"/>
      <c r="C70" s="153"/>
      <c r="D70" s="153"/>
      <c r="E70" s="153"/>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P70" s="134"/>
      <c r="AQ70" s="134"/>
      <c r="AR70" s="134"/>
      <c r="AS70" s="134"/>
      <c r="AT70" s="134"/>
      <c r="AU70" s="134"/>
      <c r="AV70" s="134"/>
      <c r="AW70" s="134"/>
      <c r="AX70" s="134"/>
      <c r="AY70" s="134"/>
      <c r="AZ70" s="134"/>
      <c r="BA70" s="134"/>
    </row>
    <row r="71" spans="1:53" s="155" customFormat="1" ht="15.75">
      <c r="A71" s="138"/>
      <c r="B71" s="152"/>
      <c r="C71" s="153"/>
      <c r="D71" s="153"/>
      <c r="E71" s="153"/>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P71" s="134"/>
      <c r="AQ71" s="134"/>
      <c r="AR71" s="134"/>
      <c r="AS71" s="134"/>
      <c r="AT71" s="134"/>
      <c r="AU71" s="134"/>
      <c r="AV71" s="134"/>
      <c r="AW71" s="134"/>
      <c r="AX71" s="134"/>
      <c r="AY71" s="134"/>
      <c r="AZ71" s="134"/>
      <c r="BA71" s="134"/>
    </row>
    <row r="72" spans="1:53" s="155" customFormat="1" ht="15.75">
      <c r="A72" s="138"/>
      <c r="B72" s="152"/>
      <c r="C72" s="153"/>
      <c r="D72" s="153"/>
      <c r="E72" s="153"/>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P72" s="134"/>
      <c r="AQ72" s="134"/>
      <c r="AR72" s="134"/>
      <c r="AS72" s="134"/>
      <c r="AT72" s="134"/>
      <c r="AU72" s="134"/>
      <c r="AV72" s="134"/>
      <c r="AW72" s="134"/>
      <c r="AX72" s="134"/>
      <c r="AY72" s="134"/>
      <c r="AZ72" s="134"/>
      <c r="BA72" s="134"/>
    </row>
    <row r="73" spans="1:53" s="155" customFormat="1" ht="15.75">
      <c r="A73" s="138"/>
      <c r="B73" s="152"/>
      <c r="C73" s="153"/>
      <c r="D73" s="153"/>
      <c r="E73" s="153"/>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P73" s="134"/>
      <c r="AQ73" s="134"/>
      <c r="AR73" s="134"/>
      <c r="AS73" s="134"/>
      <c r="AT73" s="134"/>
      <c r="AU73" s="134"/>
      <c r="AV73" s="134"/>
      <c r="AW73" s="134"/>
      <c r="AX73" s="134"/>
      <c r="AY73" s="134"/>
      <c r="AZ73" s="134"/>
      <c r="BA73" s="134"/>
    </row>
    <row r="74" spans="1:53" s="155" customFormat="1" ht="15.75">
      <c r="A74" s="138"/>
      <c r="B74" s="152"/>
      <c r="C74" s="153"/>
      <c r="D74" s="153"/>
      <c r="E74" s="153"/>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P74" s="134"/>
      <c r="AQ74" s="134"/>
      <c r="AR74" s="134"/>
      <c r="AS74" s="134"/>
      <c r="AT74" s="134"/>
      <c r="AU74" s="134"/>
      <c r="AV74" s="134"/>
      <c r="AW74" s="134"/>
      <c r="AX74" s="134"/>
      <c r="AY74" s="134"/>
      <c r="AZ74" s="134"/>
      <c r="BA74" s="134"/>
    </row>
    <row r="75" spans="1:53" s="155" customFormat="1" ht="15.75">
      <c r="A75" s="138"/>
      <c r="B75" s="152"/>
      <c r="C75" s="153"/>
      <c r="D75" s="153"/>
      <c r="E75" s="153"/>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P75" s="134"/>
      <c r="AQ75" s="134"/>
      <c r="AR75" s="134"/>
      <c r="AS75" s="134"/>
      <c r="AT75" s="134"/>
      <c r="AU75" s="134"/>
      <c r="AV75" s="134"/>
      <c r="AW75" s="134"/>
      <c r="AX75" s="134"/>
      <c r="AY75" s="134"/>
      <c r="AZ75" s="134"/>
      <c r="BA75" s="134"/>
    </row>
    <row r="76" spans="1:53" s="155" customFormat="1" ht="15.75">
      <c r="A76" s="138"/>
      <c r="B76" s="152"/>
      <c r="C76" s="153"/>
      <c r="D76" s="153"/>
      <c r="E76" s="153"/>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P76" s="134"/>
      <c r="AQ76" s="134"/>
      <c r="AR76" s="134"/>
      <c r="AS76" s="134"/>
      <c r="AT76" s="134"/>
      <c r="AU76" s="134"/>
      <c r="AV76" s="134"/>
      <c r="AW76" s="134"/>
      <c r="AX76" s="134"/>
      <c r="AY76" s="134"/>
      <c r="AZ76" s="134"/>
      <c r="BA76" s="134"/>
    </row>
    <row r="77" spans="1:53" s="155" customFormat="1" ht="15.75">
      <c r="A77" s="138"/>
      <c r="B77" s="152"/>
      <c r="C77" s="153"/>
      <c r="D77" s="153"/>
      <c r="E77" s="153"/>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P77" s="134"/>
      <c r="AQ77" s="134"/>
      <c r="AR77" s="134"/>
      <c r="AS77" s="134"/>
      <c r="AT77" s="134"/>
      <c r="AU77" s="134"/>
      <c r="AV77" s="134"/>
      <c r="AW77" s="134"/>
      <c r="AX77" s="134"/>
      <c r="AY77" s="134"/>
      <c r="AZ77" s="134"/>
      <c r="BA77" s="134"/>
    </row>
    <row r="78" spans="1:53" s="155" customFormat="1" ht="15.75">
      <c r="A78" s="138"/>
      <c r="B78" s="152"/>
      <c r="C78" s="153"/>
      <c r="D78" s="153"/>
      <c r="E78" s="153"/>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P78" s="134"/>
      <c r="AQ78" s="134"/>
      <c r="AR78" s="134"/>
      <c r="AS78" s="134"/>
      <c r="AT78" s="134"/>
      <c r="AU78" s="134"/>
      <c r="AV78" s="134"/>
      <c r="AW78" s="134"/>
      <c r="AX78" s="134"/>
      <c r="AY78" s="134"/>
      <c r="AZ78" s="134"/>
      <c r="BA78" s="134"/>
    </row>
    <row r="79" spans="1:53" s="155" customFormat="1" ht="15.75">
      <c r="A79" s="138"/>
      <c r="B79" s="152"/>
      <c r="C79" s="153"/>
      <c r="D79" s="153"/>
      <c r="E79" s="153"/>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P79" s="134"/>
      <c r="AQ79" s="134"/>
      <c r="AR79" s="134"/>
      <c r="AS79" s="134"/>
      <c r="AT79" s="134"/>
      <c r="AU79" s="134"/>
      <c r="AV79" s="134"/>
      <c r="AW79" s="134"/>
      <c r="AX79" s="134"/>
      <c r="AY79" s="134"/>
      <c r="AZ79" s="134"/>
      <c r="BA79" s="134"/>
    </row>
    <row r="80" spans="1:53" s="155" customFormat="1" ht="15.75">
      <c r="A80" s="138"/>
      <c r="B80" s="152"/>
      <c r="C80" s="153"/>
      <c r="D80" s="153"/>
      <c r="E80" s="153"/>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P80" s="134"/>
      <c r="AQ80" s="134"/>
      <c r="AR80" s="134"/>
      <c r="AS80" s="134"/>
      <c r="AT80" s="134"/>
      <c r="AU80" s="134"/>
      <c r="AV80" s="134"/>
      <c r="AW80" s="134"/>
      <c r="AX80" s="134"/>
      <c r="AY80" s="134"/>
      <c r="AZ80" s="134"/>
      <c r="BA80" s="134"/>
    </row>
    <row r="81" spans="1:53" s="155" customFormat="1" ht="15.75">
      <c r="A81" s="138"/>
      <c r="B81" s="152"/>
      <c r="C81" s="153"/>
      <c r="D81" s="153"/>
      <c r="E81" s="153"/>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P81" s="134"/>
      <c r="AQ81" s="134"/>
      <c r="AR81" s="134"/>
      <c r="AS81" s="134"/>
      <c r="AT81" s="134"/>
      <c r="AU81" s="134"/>
      <c r="AV81" s="134"/>
      <c r="AW81" s="134"/>
      <c r="AX81" s="134"/>
      <c r="AY81" s="134"/>
      <c r="AZ81" s="134"/>
      <c r="BA81" s="134"/>
    </row>
    <row r="82" spans="1:53" s="155" customFormat="1" ht="15.75">
      <c r="A82" s="138"/>
      <c r="B82" s="152"/>
      <c r="C82" s="153"/>
      <c r="D82" s="153"/>
      <c r="E82" s="153"/>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P82" s="134"/>
      <c r="AQ82" s="134"/>
      <c r="AR82" s="134"/>
      <c r="AS82" s="134"/>
      <c r="AT82" s="134"/>
      <c r="AU82" s="134"/>
      <c r="AV82" s="134"/>
      <c r="AW82" s="134"/>
      <c r="AX82" s="134"/>
      <c r="AY82" s="134"/>
      <c r="AZ82" s="134"/>
      <c r="BA82" s="134"/>
    </row>
    <row r="83" spans="1:53" s="155" customFormat="1" ht="15.75">
      <c r="A83" s="138"/>
      <c r="B83" s="152"/>
      <c r="C83" s="153"/>
      <c r="D83" s="153"/>
      <c r="E83" s="153"/>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P83" s="134"/>
      <c r="AQ83" s="134"/>
      <c r="AR83" s="134"/>
      <c r="AS83" s="134"/>
      <c r="AT83" s="134"/>
      <c r="AU83" s="134"/>
      <c r="AV83" s="134"/>
      <c r="AW83" s="134"/>
      <c r="AX83" s="134"/>
      <c r="AY83" s="134"/>
      <c r="AZ83" s="134"/>
      <c r="BA83" s="134"/>
    </row>
    <row r="84" spans="1:53" s="155" customFormat="1" ht="15.75">
      <c r="A84" s="138"/>
      <c r="B84" s="152"/>
      <c r="C84" s="153"/>
      <c r="D84" s="153"/>
      <c r="E84" s="153"/>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P84" s="134"/>
      <c r="AQ84" s="134"/>
      <c r="AR84" s="134"/>
      <c r="AS84" s="134"/>
      <c r="AT84" s="134"/>
      <c r="AU84" s="134"/>
      <c r="AV84" s="134"/>
      <c r="AW84" s="134"/>
      <c r="AX84" s="134"/>
      <c r="AY84" s="134"/>
      <c r="AZ84" s="134"/>
      <c r="BA84" s="134"/>
    </row>
    <row r="85" spans="1:53" s="155" customFormat="1" ht="15.75">
      <c r="A85" s="138"/>
      <c r="B85" s="152"/>
      <c r="C85" s="153"/>
      <c r="D85" s="153"/>
      <c r="E85" s="153"/>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P85" s="134"/>
      <c r="AQ85" s="134"/>
      <c r="AR85" s="134"/>
      <c r="AS85" s="134"/>
      <c r="AT85" s="134"/>
      <c r="AU85" s="134"/>
      <c r="AV85" s="134"/>
      <c r="AW85" s="134"/>
      <c r="AX85" s="134"/>
      <c r="AY85" s="134"/>
      <c r="AZ85" s="134"/>
      <c r="BA85" s="134"/>
    </row>
    <row r="86" spans="1:53" s="155" customFormat="1" ht="15.75">
      <c r="A86" s="138"/>
      <c r="B86" s="152"/>
      <c r="C86" s="153"/>
      <c r="D86" s="153"/>
      <c r="E86" s="153"/>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P86" s="134"/>
      <c r="AQ86" s="134"/>
      <c r="AR86" s="134"/>
      <c r="AS86" s="134"/>
      <c r="AT86" s="134"/>
      <c r="AU86" s="134"/>
      <c r="AV86" s="134"/>
      <c r="AW86" s="134"/>
      <c r="AX86" s="134"/>
      <c r="AY86" s="134"/>
      <c r="AZ86" s="134"/>
      <c r="BA86" s="134"/>
    </row>
    <row r="87" spans="1:53" s="155" customFormat="1" ht="15.75">
      <c r="A87" s="138"/>
      <c r="B87" s="152"/>
      <c r="C87" s="153"/>
      <c r="D87" s="153"/>
      <c r="E87" s="153"/>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P87" s="134"/>
      <c r="AQ87" s="134"/>
      <c r="AR87" s="134"/>
      <c r="AS87" s="134"/>
      <c r="AT87" s="134"/>
      <c r="AU87" s="134"/>
      <c r="AV87" s="134"/>
      <c r="AW87" s="134"/>
      <c r="AX87" s="134"/>
      <c r="AY87" s="134"/>
      <c r="AZ87" s="134"/>
      <c r="BA87" s="134"/>
    </row>
    <row r="88" spans="1:53" s="155" customFormat="1" ht="15.75">
      <c r="A88" s="138"/>
      <c r="B88" s="152"/>
      <c r="C88" s="153"/>
      <c r="D88" s="153"/>
      <c r="E88" s="153"/>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P88" s="134"/>
      <c r="AQ88" s="134"/>
      <c r="AR88" s="134"/>
      <c r="AS88" s="134"/>
      <c r="AT88" s="134"/>
      <c r="AU88" s="134"/>
      <c r="AV88" s="134"/>
      <c r="AW88" s="134"/>
      <c r="AX88" s="134"/>
      <c r="AY88" s="134"/>
      <c r="AZ88" s="134"/>
      <c r="BA88" s="134"/>
    </row>
    <row r="89" spans="1:53" s="155" customFormat="1" ht="15.75">
      <c r="A89" s="138"/>
      <c r="B89" s="152"/>
      <c r="C89" s="153"/>
      <c r="D89" s="153"/>
      <c r="E89" s="153"/>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P89" s="134"/>
      <c r="AQ89" s="134"/>
      <c r="AR89" s="134"/>
      <c r="AS89" s="134"/>
      <c r="AT89" s="134"/>
      <c r="AU89" s="134"/>
      <c r="AV89" s="134"/>
      <c r="AW89" s="134"/>
      <c r="AX89" s="134"/>
      <c r="AY89" s="134"/>
      <c r="AZ89" s="134"/>
      <c r="BA89" s="134"/>
    </row>
    <row r="90" spans="1:53" s="155" customFormat="1" ht="15.75">
      <c r="A90" s="138"/>
      <c r="B90" s="152"/>
      <c r="C90" s="153"/>
      <c r="D90" s="153"/>
      <c r="E90" s="153"/>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P90" s="134"/>
      <c r="AQ90" s="134"/>
      <c r="AR90" s="134"/>
      <c r="AS90" s="134"/>
      <c r="AT90" s="134"/>
      <c r="AU90" s="134"/>
      <c r="AV90" s="134"/>
      <c r="AW90" s="134"/>
      <c r="AX90" s="134"/>
      <c r="AY90" s="134"/>
      <c r="AZ90" s="134"/>
      <c r="BA90" s="134"/>
    </row>
    <row r="91" spans="1:53" s="155" customFormat="1" ht="15.75">
      <c r="A91" s="138"/>
      <c r="B91" s="152"/>
      <c r="C91" s="153"/>
      <c r="D91" s="153"/>
      <c r="E91" s="153"/>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P91" s="134"/>
      <c r="AQ91" s="134"/>
      <c r="AR91" s="134"/>
      <c r="AS91" s="134"/>
      <c r="AT91" s="134"/>
      <c r="AU91" s="134"/>
      <c r="AV91" s="134"/>
      <c r="AW91" s="134"/>
      <c r="AX91" s="134"/>
      <c r="AY91" s="134"/>
      <c r="AZ91" s="134"/>
      <c r="BA91" s="134"/>
    </row>
    <row r="92" spans="1:53" s="155" customFormat="1" ht="15.75">
      <c r="A92" s="138"/>
      <c r="B92" s="152"/>
      <c r="C92" s="153"/>
      <c r="D92" s="153"/>
      <c r="E92" s="153"/>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P92" s="134"/>
      <c r="AQ92" s="134"/>
      <c r="AR92" s="134"/>
      <c r="AS92" s="134"/>
      <c r="AT92" s="134"/>
      <c r="AU92" s="134"/>
      <c r="AV92" s="134"/>
      <c r="AW92" s="134"/>
      <c r="AX92" s="134"/>
      <c r="AY92" s="134"/>
      <c r="AZ92" s="134"/>
      <c r="BA92" s="134"/>
    </row>
    <row r="93" spans="1:53" s="155" customFormat="1" ht="15.75">
      <c r="A93" s="138"/>
      <c r="B93" s="152"/>
      <c r="C93" s="153"/>
      <c r="D93" s="153"/>
      <c r="E93" s="153"/>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P93" s="134"/>
      <c r="AQ93" s="134"/>
      <c r="AR93" s="134"/>
      <c r="AS93" s="134"/>
      <c r="AT93" s="134"/>
      <c r="AU93" s="134"/>
      <c r="AV93" s="134"/>
      <c r="AW93" s="134"/>
      <c r="AX93" s="134"/>
      <c r="AY93" s="134"/>
      <c r="AZ93" s="134"/>
      <c r="BA93" s="134"/>
    </row>
    <row r="94" spans="1:53" s="155" customFormat="1" ht="15.75">
      <c r="A94" s="138"/>
      <c r="B94" s="152"/>
      <c r="C94" s="153"/>
      <c r="D94" s="153"/>
      <c r="E94" s="153"/>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P94" s="134"/>
      <c r="AQ94" s="134"/>
      <c r="AR94" s="134"/>
      <c r="AS94" s="134"/>
      <c r="AT94" s="134"/>
      <c r="AU94" s="134"/>
      <c r="AV94" s="134"/>
      <c r="AW94" s="134"/>
      <c r="AX94" s="134"/>
      <c r="AY94" s="134"/>
      <c r="AZ94" s="134"/>
      <c r="BA94" s="134"/>
    </row>
    <row r="95" spans="1:53" s="155" customFormat="1" ht="15.75">
      <c r="A95" s="138"/>
      <c r="B95" s="152"/>
      <c r="C95" s="153"/>
      <c r="D95" s="153"/>
      <c r="E95" s="153"/>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P95" s="134"/>
      <c r="AQ95" s="134"/>
      <c r="AR95" s="134"/>
      <c r="AS95" s="134"/>
      <c r="AT95" s="134"/>
      <c r="AU95" s="134"/>
      <c r="AV95" s="134"/>
      <c r="AW95" s="134"/>
      <c r="AX95" s="134"/>
      <c r="AY95" s="134"/>
      <c r="AZ95" s="134"/>
      <c r="BA95" s="134"/>
    </row>
    <row r="96" spans="1:53" s="155" customFormat="1" ht="15.75">
      <c r="A96" s="138"/>
      <c r="B96" s="152"/>
      <c r="C96" s="153"/>
      <c r="D96" s="153"/>
      <c r="E96" s="153"/>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P96" s="134"/>
      <c r="AQ96" s="134"/>
      <c r="AR96" s="134"/>
      <c r="AS96" s="134"/>
      <c r="AT96" s="134"/>
      <c r="AU96" s="134"/>
      <c r="AV96" s="134"/>
      <c r="AW96" s="134"/>
      <c r="AX96" s="134"/>
      <c r="AY96" s="134"/>
      <c r="AZ96" s="134"/>
      <c r="BA96" s="134"/>
    </row>
    <row r="97" spans="1:53" s="155" customFormat="1" ht="15.75">
      <c r="A97" s="138"/>
      <c r="B97" s="152"/>
      <c r="C97" s="153"/>
      <c r="D97" s="153"/>
      <c r="E97" s="153"/>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P97" s="134"/>
      <c r="AQ97" s="134"/>
      <c r="AR97" s="134"/>
      <c r="AS97" s="134"/>
      <c r="AT97" s="134"/>
      <c r="AU97" s="134"/>
      <c r="AV97" s="134"/>
      <c r="AW97" s="134"/>
      <c r="AX97" s="134"/>
      <c r="AY97" s="134"/>
      <c r="AZ97" s="134"/>
      <c r="BA97" s="134"/>
    </row>
    <row r="98" spans="1:53" s="155" customFormat="1" ht="15.75">
      <c r="A98" s="138"/>
      <c r="B98" s="152"/>
      <c r="C98" s="153"/>
      <c r="D98" s="153"/>
      <c r="E98" s="153"/>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P98" s="134"/>
      <c r="AQ98" s="134"/>
      <c r="AR98" s="134"/>
      <c r="AS98" s="134"/>
      <c r="AT98" s="134"/>
      <c r="AU98" s="134"/>
      <c r="AV98" s="134"/>
      <c r="AW98" s="134"/>
      <c r="AX98" s="134"/>
      <c r="AY98" s="134"/>
      <c r="AZ98" s="134"/>
      <c r="BA98" s="134"/>
    </row>
    <row r="99" spans="1:53" s="155" customFormat="1" ht="15.75">
      <c r="A99" s="138"/>
      <c r="B99" s="152"/>
      <c r="C99" s="153"/>
      <c r="D99" s="153"/>
      <c r="E99" s="153"/>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P99" s="134"/>
      <c r="AQ99" s="134"/>
      <c r="AR99" s="134"/>
      <c r="AS99" s="134"/>
      <c r="AT99" s="134"/>
      <c r="AU99" s="134"/>
      <c r="AV99" s="134"/>
      <c r="AW99" s="134"/>
      <c r="AX99" s="134"/>
      <c r="AY99" s="134"/>
      <c r="AZ99" s="134"/>
      <c r="BA99" s="134"/>
    </row>
    <row r="100" spans="1:53" s="155" customFormat="1" ht="15.75">
      <c r="A100" s="138"/>
      <c r="B100" s="152"/>
      <c r="C100" s="153"/>
      <c r="D100" s="153"/>
      <c r="E100" s="153"/>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P100" s="134"/>
      <c r="AQ100" s="134"/>
      <c r="AR100" s="134"/>
      <c r="AS100" s="134"/>
      <c r="AT100" s="134"/>
      <c r="AU100" s="134"/>
      <c r="AV100" s="134"/>
      <c r="AW100" s="134"/>
      <c r="AX100" s="134"/>
      <c r="AY100" s="134"/>
      <c r="AZ100" s="134"/>
      <c r="BA100" s="134"/>
    </row>
    <row r="101" spans="1:53" s="155" customFormat="1" ht="15.75">
      <c r="A101" s="138"/>
      <c r="B101" s="152"/>
      <c r="C101" s="153"/>
      <c r="D101" s="153"/>
      <c r="E101" s="153"/>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P101" s="134"/>
      <c r="AQ101" s="134"/>
      <c r="AR101" s="134"/>
      <c r="AS101" s="134"/>
      <c r="AT101" s="134"/>
      <c r="AU101" s="134"/>
      <c r="AV101" s="134"/>
      <c r="AW101" s="134"/>
      <c r="AX101" s="134"/>
      <c r="AY101" s="134"/>
      <c r="AZ101" s="134"/>
      <c r="BA101" s="134"/>
    </row>
    <row r="102" spans="1:53" s="155" customFormat="1" ht="15.75">
      <c r="A102" s="138"/>
      <c r="B102" s="152"/>
      <c r="C102" s="153"/>
      <c r="D102" s="153"/>
      <c r="E102" s="153"/>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P102" s="134"/>
      <c r="AQ102" s="134"/>
      <c r="AR102" s="134"/>
      <c r="AS102" s="134"/>
      <c r="AT102" s="134"/>
      <c r="AU102" s="134"/>
      <c r="AV102" s="134"/>
      <c r="AW102" s="134"/>
      <c r="AX102" s="134"/>
      <c r="AY102" s="134"/>
      <c r="AZ102" s="134"/>
      <c r="BA102" s="134"/>
    </row>
    <row r="103" spans="1:53" s="155" customFormat="1" ht="15.75">
      <c r="A103" s="138"/>
      <c r="B103" s="152"/>
      <c r="C103" s="153"/>
      <c r="D103" s="153"/>
      <c r="E103" s="153"/>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P103" s="134"/>
      <c r="AQ103" s="134"/>
      <c r="AR103" s="134"/>
      <c r="AS103" s="134"/>
      <c r="AT103" s="134"/>
      <c r="AU103" s="134"/>
      <c r="AV103" s="134"/>
      <c r="AW103" s="134"/>
      <c r="AX103" s="134"/>
      <c r="AY103" s="134"/>
      <c r="AZ103" s="134"/>
      <c r="BA103" s="134"/>
    </row>
    <row r="104" spans="1:53" s="155" customFormat="1" ht="15.75">
      <c r="A104" s="138"/>
      <c r="B104" s="152"/>
      <c r="C104" s="153"/>
      <c r="D104" s="153"/>
      <c r="E104" s="153"/>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P104" s="134"/>
      <c r="AQ104" s="134"/>
      <c r="AR104" s="134"/>
      <c r="AS104" s="134"/>
      <c r="AT104" s="134"/>
      <c r="AU104" s="134"/>
      <c r="AV104" s="134"/>
      <c r="AW104" s="134"/>
      <c r="AX104" s="134"/>
      <c r="AY104" s="134"/>
      <c r="AZ104" s="134"/>
      <c r="BA104" s="134"/>
    </row>
    <row r="105" spans="1:53" s="155" customFormat="1" ht="15.75">
      <c r="A105" s="138"/>
      <c r="B105" s="152"/>
      <c r="C105" s="153"/>
      <c r="D105" s="153"/>
      <c r="E105" s="153"/>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P105" s="134"/>
      <c r="AQ105" s="134"/>
      <c r="AR105" s="134"/>
      <c r="AS105" s="134"/>
      <c r="AT105" s="134"/>
      <c r="AU105" s="134"/>
      <c r="AV105" s="134"/>
      <c r="AW105" s="134"/>
      <c r="AX105" s="134"/>
      <c r="AY105" s="134"/>
      <c r="AZ105" s="134"/>
      <c r="BA105" s="134"/>
    </row>
    <row r="106" spans="1:53" s="155" customFormat="1" ht="15.75">
      <c r="A106" s="138"/>
      <c r="B106" s="152"/>
      <c r="C106" s="153"/>
      <c r="D106" s="153"/>
      <c r="E106" s="153"/>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P106" s="134"/>
      <c r="AQ106" s="134"/>
      <c r="AR106" s="134"/>
      <c r="AS106" s="134"/>
      <c r="AT106" s="134"/>
      <c r="AU106" s="134"/>
      <c r="AV106" s="134"/>
      <c r="AW106" s="134"/>
      <c r="AX106" s="134"/>
      <c r="AY106" s="134"/>
      <c r="AZ106" s="134"/>
      <c r="BA106" s="134"/>
    </row>
    <row r="107" spans="1:53" s="155" customFormat="1" ht="15.75">
      <c r="A107" s="138"/>
      <c r="B107" s="152"/>
      <c r="C107" s="153"/>
      <c r="D107" s="153"/>
      <c r="E107" s="153"/>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P107" s="134"/>
      <c r="AQ107" s="134"/>
      <c r="AR107" s="134"/>
      <c r="AS107" s="134"/>
      <c r="AT107" s="134"/>
      <c r="AU107" s="134"/>
      <c r="AV107" s="134"/>
      <c r="AW107" s="134"/>
      <c r="AX107" s="134"/>
      <c r="AY107" s="134"/>
      <c r="AZ107" s="134"/>
      <c r="BA107" s="134"/>
    </row>
    <row r="108" spans="1:53" s="155" customFormat="1" ht="15.75">
      <c r="A108" s="138"/>
      <c r="B108" s="152"/>
      <c r="C108" s="153"/>
      <c r="D108" s="153"/>
      <c r="E108" s="153"/>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P108" s="134"/>
      <c r="AQ108" s="134"/>
      <c r="AR108" s="134"/>
      <c r="AS108" s="134"/>
      <c r="AT108" s="134"/>
      <c r="AU108" s="134"/>
      <c r="AV108" s="134"/>
      <c r="AW108" s="134"/>
      <c r="AX108" s="134"/>
      <c r="AY108" s="134"/>
      <c r="AZ108" s="134"/>
      <c r="BA108" s="134"/>
    </row>
    <row r="109" spans="1:53" s="155" customFormat="1" ht="15.75">
      <c r="A109" s="138"/>
      <c r="B109" s="152"/>
      <c r="C109" s="153"/>
      <c r="D109" s="153"/>
      <c r="E109" s="153"/>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P109" s="134"/>
      <c r="AQ109" s="134"/>
      <c r="AR109" s="134"/>
      <c r="AS109" s="134"/>
      <c r="AT109" s="134"/>
      <c r="AU109" s="134"/>
      <c r="AV109" s="134"/>
      <c r="AW109" s="134"/>
      <c r="AX109" s="134"/>
      <c r="AY109" s="134"/>
      <c r="AZ109" s="134"/>
      <c r="BA109" s="134"/>
    </row>
    <row r="110" spans="1:53" s="155" customFormat="1" ht="15.75">
      <c r="A110" s="138"/>
      <c r="B110" s="152"/>
      <c r="C110" s="153"/>
      <c r="D110" s="153"/>
      <c r="E110" s="153"/>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P110" s="134"/>
      <c r="AQ110" s="134"/>
      <c r="AR110" s="134"/>
      <c r="AS110" s="134"/>
      <c r="AT110" s="134"/>
      <c r="AU110" s="134"/>
      <c r="AV110" s="134"/>
      <c r="AW110" s="134"/>
      <c r="AX110" s="134"/>
      <c r="AY110" s="134"/>
      <c r="AZ110" s="134"/>
      <c r="BA110" s="134"/>
    </row>
    <row r="111" spans="1:53" s="155" customFormat="1" ht="15.75">
      <c r="A111" s="138"/>
      <c r="B111" s="152"/>
      <c r="C111" s="153"/>
      <c r="D111" s="153"/>
      <c r="E111" s="153"/>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P111" s="134"/>
      <c r="AQ111" s="134"/>
      <c r="AR111" s="134"/>
      <c r="AS111" s="134"/>
      <c r="AT111" s="134"/>
      <c r="AU111" s="134"/>
      <c r="AV111" s="134"/>
      <c r="AW111" s="134"/>
      <c r="AX111" s="134"/>
      <c r="AY111" s="134"/>
      <c r="AZ111" s="134"/>
      <c r="BA111" s="134"/>
    </row>
    <row r="112" spans="1:53" s="155" customFormat="1" ht="15.75">
      <c r="A112" s="138"/>
      <c r="B112" s="152"/>
      <c r="C112" s="153"/>
      <c r="D112" s="153"/>
      <c r="E112" s="153"/>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P112" s="134"/>
      <c r="AQ112" s="134"/>
      <c r="AR112" s="134"/>
      <c r="AS112" s="134"/>
      <c r="AT112" s="134"/>
      <c r="AU112" s="134"/>
      <c r="AV112" s="134"/>
      <c r="AW112" s="134"/>
      <c r="AX112" s="134"/>
      <c r="AY112" s="134"/>
      <c r="AZ112" s="134"/>
      <c r="BA112" s="134"/>
    </row>
    <row r="113" spans="1:53" s="155" customFormat="1" ht="15.75">
      <c r="A113" s="138"/>
      <c r="B113" s="152"/>
      <c r="C113" s="153"/>
      <c r="D113" s="153"/>
      <c r="E113" s="153"/>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P113" s="134"/>
      <c r="AQ113" s="134"/>
      <c r="AR113" s="134"/>
      <c r="AS113" s="134"/>
      <c r="AT113" s="134"/>
      <c r="AU113" s="134"/>
      <c r="AV113" s="134"/>
      <c r="AW113" s="134"/>
      <c r="AX113" s="134"/>
      <c r="AY113" s="134"/>
      <c r="AZ113" s="134"/>
      <c r="BA113" s="134"/>
    </row>
    <row r="114" spans="1:53" s="155" customFormat="1" ht="15.75">
      <c r="A114" s="138"/>
      <c r="B114" s="152"/>
      <c r="C114" s="153"/>
      <c r="D114" s="153"/>
      <c r="E114" s="153"/>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P114" s="134"/>
      <c r="AQ114" s="134"/>
      <c r="AR114" s="134"/>
      <c r="AS114" s="134"/>
      <c r="AT114" s="134"/>
      <c r="AU114" s="134"/>
      <c r="AV114" s="134"/>
      <c r="AW114" s="134"/>
      <c r="AX114" s="134"/>
      <c r="AY114" s="134"/>
      <c r="AZ114" s="134"/>
      <c r="BA114" s="134"/>
    </row>
    <row r="115" spans="1:53" s="155" customFormat="1" ht="15.75">
      <c r="A115" s="138"/>
      <c r="B115" s="152"/>
      <c r="C115" s="153"/>
      <c r="D115" s="153"/>
      <c r="E115" s="153"/>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P115" s="134"/>
      <c r="AQ115" s="134"/>
      <c r="AR115" s="134"/>
      <c r="AS115" s="134"/>
      <c r="AT115" s="134"/>
      <c r="AU115" s="134"/>
      <c r="AV115" s="134"/>
      <c r="AW115" s="134"/>
      <c r="AX115" s="134"/>
      <c r="AY115" s="134"/>
      <c r="AZ115" s="134"/>
      <c r="BA115" s="134"/>
    </row>
    <row r="116" spans="1:53" s="155" customFormat="1" ht="15.75">
      <c r="A116" s="138"/>
      <c r="B116" s="152"/>
      <c r="C116" s="153"/>
      <c r="D116" s="153"/>
      <c r="E116" s="153"/>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P116" s="134"/>
      <c r="AQ116" s="134"/>
      <c r="AR116" s="134"/>
      <c r="AS116" s="134"/>
      <c r="AT116" s="134"/>
      <c r="AU116" s="134"/>
      <c r="AV116" s="134"/>
      <c r="AW116" s="134"/>
      <c r="AX116" s="134"/>
      <c r="AY116" s="134"/>
      <c r="AZ116" s="134"/>
      <c r="BA116" s="134"/>
    </row>
    <row r="117" spans="1:53" s="155" customFormat="1" ht="15.75">
      <c r="A117" s="138"/>
      <c r="B117" s="152"/>
      <c r="C117" s="153"/>
      <c r="D117" s="153"/>
      <c r="E117" s="153"/>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P117" s="134"/>
      <c r="AQ117" s="134"/>
      <c r="AR117" s="134"/>
      <c r="AS117" s="134"/>
      <c r="AT117" s="134"/>
      <c r="AU117" s="134"/>
      <c r="AV117" s="134"/>
      <c r="AW117" s="134"/>
      <c r="AX117" s="134"/>
      <c r="AY117" s="134"/>
      <c r="AZ117" s="134"/>
      <c r="BA117" s="134"/>
    </row>
    <row r="118" spans="1:53" s="155" customFormat="1" ht="15.75">
      <c r="A118" s="138"/>
      <c r="B118" s="152"/>
      <c r="C118" s="153"/>
      <c r="D118" s="153"/>
      <c r="E118" s="153"/>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P118" s="134"/>
      <c r="AQ118" s="134"/>
      <c r="AR118" s="134"/>
      <c r="AS118" s="134"/>
      <c r="AT118" s="134"/>
      <c r="AU118" s="134"/>
      <c r="AV118" s="134"/>
      <c r="AW118" s="134"/>
      <c r="AX118" s="134"/>
      <c r="AY118" s="134"/>
      <c r="AZ118" s="134"/>
      <c r="BA118" s="134"/>
    </row>
    <row r="119" spans="1:53" s="155" customFormat="1" ht="15.75">
      <c r="A119" s="138"/>
      <c r="B119" s="152"/>
      <c r="C119" s="153"/>
      <c r="D119" s="153"/>
      <c r="E119" s="153"/>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P119" s="134"/>
      <c r="AQ119" s="134"/>
      <c r="AR119" s="134"/>
      <c r="AS119" s="134"/>
      <c r="AT119" s="134"/>
      <c r="AU119" s="134"/>
      <c r="AV119" s="134"/>
      <c r="AW119" s="134"/>
      <c r="AX119" s="134"/>
      <c r="AY119" s="134"/>
      <c r="AZ119" s="134"/>
      <c r="BA119" s="134"/>
    </row>
    <row r="120" spans="1:53" s="155" customFormat="1" ht="15.75">
      <c r="A120" s="138"/>
      <c r="B120" s="152"/>
      <c r="C120" s="153"/>
      <c r="D120" s="153"/>
      <c r="E120" s="153"/>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P120" s="134"/>
      <c r="AQ120" s="134"/>
      <c r="AR120" s="134"/>
      <c r="AS120" s="134"/>
      <c r="AT120" s="134"/>
      <c r="AU120" s="134"/>
      <c r="AV120" s="134"/>
      <c r="AW120" s="134"/>
      <c r="AX120" s="134"/>
      <c r="AY120" s="134"/>
      <c r="AZ120" s="134"/>
      <c r="BA120" s="134"/>
    </row>
    <row r="121" spans="1:53" s="155" customFormat="1" ht="15.75">
      <c r="A121" s="138"/>
      <c r="B121" s="152"/>
      <c r="C121" s="153"/>
      <c r="D121" s="153"/>
      <c r="E121" s="153"/>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P121" s="134"/>
      <c r="AQ121" s="134"/>
      <c r="AR121" s="134"/>
      <c r="AS121" s="134"/>
      <c r="AT121" s="134"/>
      <c r="AU121" s="134"/>
      <c r="AV121" s="134"/>
      <c r="AW121" s="134"/>
      <c r="AX121" s="134"/>
      <c r="AY121" s="134"/>
      <c r="AZ121" s="134"/>
      <c r="BA121" s="134"/>
    </row>
    <row r="122" spans="1:53" s="155" customFormat="1" ht="15.75">
      <c r="A122" s="138"/>
      <c r="B122" s="152"/>
      <c r="C122" s="153"/>
      <c r="D122" s="153"/>
      <c r="E122" s="153"/>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P122" s="134"/>
      <c r="AQ122" s="134"/>
      <c r="AR122" s="134"/>
      <c r="AS122" s="134"/>
      <c r="AT122" s="134"/>
      <c r="AU122" s="134"/>
      <c r="AV122" s="134"/>
      <c r="AW122" s="134"/>
      <c r="AX122" s="134"/>
      <c r="AY122" s="134"/>
      <c r="AZ122" s="134"/>
      <c r="BA122" s="134"/>
    </row>
    <row r="123" spans="1:53" s="155" customFormat="1" ht="15.75">
      <c r="A123" s="138"/>
      <c r="B123" s="152"/>
      <c r="C123" s="153"/>
      <c r="D123" s="153"/>
      <c r="E123" s="153"/>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P123" s="134"/>
      <c r="AQ123" s="134"/>
      <c r="AR123" s="134"/>
      <c r="AS123" s="134"/>
      <c r="AT123" s="134"/>
      <c r="AU123" s="134"/>
      <c r="AV123" s="134"/>
      <c r="AW123" s="134"/>
      <c r="AX123" s="134"/>
      <c r="AY123" s="134"/>
      <c r="AZ123" s="134"/>
      <c r="BA123" s="134"/>
    </row>
    <row r="124" spans="1:53" s="155" customFormat="1" ht="15.75">
      <c r="A124" s="138"/>
      <c r="B124" s="152"/>
      <c r="C124" s="153"/>
      <c r="D124" s="153"/>
      <c r="E124" s="153"/>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P124" s="134"/>
      <c r="AQ124" s="134"/>
      <c r="AR124" s="134"/>
      <c r="AS124" s="134"/>
      <c r="AT124" s="134"/>
      <c r="AU124" s="134"/>
      <c r="AV124" s="134"/>
      <c r="AW124" s="134"/>
      <c r="AX124" s="134"/>
      <c r="AY124" s="134"/>
      <c r="AZ124" s="134"/>
      <c r="BA124" s="134"/>
    </row>
    <row r="125" spans="1:53" s="155" customFormat="1" ht="15.75">
      <c r="A125" s="138"/>
      <c r="B125" s="152"/>
      <c r="C125" s="153"/>
      <c r="D125" s="153"/>
      <c r="E125" s="153"/>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P125" s="134"/>
      <c r="AQ125" s="134"/>
      <c r="AR125" s="134"/>
      <c r="AS125" s="134"/>
      <c r="AT125" s="134"/>
      <c r="AU125" s="134"/>
      <c r="AV125" s="134"/>
      <c r="AW125" s="134"/>
      <c r="AX125" s="134"/>
      <c r="AY125" s="134"/>
      <c r="AZ125" s="134"/>
      <c r="BA125" s="134"/>
    </row>
    <row r="126" spans="1:53" s="155" customFormat="1" ht="15.75">
      <c r="A126" s="138"/>
      <c r="B126" s="152"/>
      <c r="C126" s="153"/>
      <c r="D126" s="153"/>
      <c r="E126" s="153"/>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P126" s="134"/>
      <c r="AQ126" s="134"/>
      <c r="AR126" s="134"/>
      <c r="AS126" s="134"/>
      <c r="AT126" s="134"/>
      <c r="AU126" s="134"/>
      <c r="AV126" s="134"/>
      <c r="AW126" s="134"/>
      <c r="AX126" s="134"/>
      <c r="AY126" s="134"/>
      <c r="AZ126" s="134"/>
      <c r="BA126" s="134"/>
    </row>
    <row r="127" spans="1:53" s="155" customFormat="1" ht="15.75">
      <c r="A127" s="138"/>
      <c r="B127" s="152"/>
      <c r="C127" s="153"/>
      <c r="D127" s="153"/>
      <c r="E127" s="153"/>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P127" s="134"/>
      <c r="AQ127" s="134"/>
      <c r="AR127" s="134"/>
      <c r="AS127" s="134"/>
      <c r="AT127" s="134"/>
      <c r="AU127" s="134"/>
      <c r="AV127" s="134"/>
      <c r="AW127" s="134"/>
      <c r="AX127" s="134"/>
      <c r="AY127" s="134"/>
      <c r="AZ127" s="134"/>
      <c r="BA127" s="134"/>
    </row>
    <row r="128" spans="1:53" s="155" customFormat="1" ht="15.75">
      <c r="A128" s="138"/>
      <c r="B128" s="152"/>
      <c r="C128" s="153"/>
      <c r="D128" s="153"/>
      <c r="E128" s="153"/>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P128" s="134"/>
      <c r="AQ128" s="134"/>
      <c r="AR128" s="134"/>
      <c r="AS128" s="134"/>
      <c r="AT128" s="134"/>
      <c r="AU128" s="134"/>
      <c r="AV128" s="134"/>
      <c r="AW128" s="134"/>
      <c r="AX128" s="134"/>
      <c r="AY128" s="134"/>
      <c r="AZ128" s="134"/>
      <c r="BA128" s="134"/>
    </row>
    <row r="129" spans="1:53" s="155" customFormat="1" ht="15.75">
      <c r="A129" s="138"/>
      <c r="B129" s="152"/>
      <c r="C129" s="153"/>
      <c r="D129" s="153"/>
      <c r="E129" s="153"/>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P129" s="134"/>
      <c r="AQ129" s="134"/>
      <c r="AR129" s="134"/>
      <c r="AS129" s="134"/>
      <c r="AT129" s="134"/>
      <c r="AU129" s="134"/>
      <c r="AV129" s="134"/>
      <c r="AW129" s="134"/>
      <c r="AX129" s="134"/>
      <c r="AY129" s="134"/>
      <c r="AZ129" s="134"/>
      <c r="BA129" s="134"/>
    </row>
    <row r="130" spans="1:53" s="155" customFormat="1" ht="15.75">
      <c r="A130" s="138"/>
      <c r="B130" s="152"/>
      <c r="C130" s="153"/>
      <c r="D130" s="153"/>
      <c r="E130" s="153"/>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P130" s="134"/>
      <c r="AQ130" s="134"/>
      <c r="AR130" s="134"/>
      <c r="AS130" s="134"/>
      <c r="AT130" s="134"/>
      <c r="AU130" s="134"/>
      <c r="AV130" s="134"/>
      <c r="AW130" s="134"/>
      <c r="AX130" s="134"/>
      <c r="AY130" s="134"/>
      <c r="AZ130" s="134"/>
      <c r="BA130" s="134"/>
    </row>
    <row r="131" spans="1:53" s="155" customFormat="1" ht="15.75">
      <c r="A131" s="138"/>
      <c r="B131" s="152"/>
      <c r="C131" s="153"/>
      <c r="D131" s="153"/>
      <c r="E131" s="153"/>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P131" s="134"/>
      <c r="AQ131" s="134"/>
      <c r="AR131" s="134"/>
      <c r="AS131" s="134"/>
      <c r="AT131" s="134"/>
      <c r="AU131" s="134"/>
      <c r="AV131" s="134"/>
      <c r="AW131" s="134"/>
      <c r="AX131" s="134"/>
      <c r="AY131" s="134"/>
      <c r="AZ131" s="134"/>
      <c r="BA131" s="134"/>
    </row>
    <row r="132" spans="1:53" s="155" customFormat="1" ht="15.75">
      <c r="A132" s="138"/>
      <c r="B132" s="152"/>
      <c r="C132" s="153"/>
      <c r="D132" s="153"/>
      <c r="E132" s="153"/>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P132" s="134"/>
      <c r="AQ132" s="134"/>
      <c r="AR132" s="134"/>
      <c r="AS132" s="134"/>
      <c r="AT132" s="134"/>
      <c r="AU132" s="134"/>
      <c r="AV132" s="134"/>
      <c r="AW132" s="134"/>
      <c r="AX132" s="134"/>
      <c r="AY132" s="134"/>
      <c r="AZ132" s="134"/>
      <c r="BA132" s="134"/>
    </row>
    <row r="133" spans="1:53" s="155" customFormat="1" ht="15.75">
      <c r="A133" s="138"/>
      <c r="B133" s="152"/>
      <c r="C133" s="153"/>
      <c r="D133" s="153"/>
      <c r="E133" s="153"/>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P133" s="134"/>
      <c r="AQ133" s="134"/>
      <c r="AR133" s="134"/>
      <c r="AS133" s="134"/>
      <c r="AT133" s="134"/>
      <c r="AU133" s="134"/>
      <c r="AV133" s="134"/>
      <c r="AW133" s="134"/>
      <c r="AX133" s="134"/>
      <c r="AY133" s="134"/>
      <c r="AZ133" s="134"/>
      <c r="BA133" s="134"/>
    </row>
    <row r="134" spans="1:53" s="155" customFormat="1" ht="15.75">
      <c r="A134" s="138"/>
      <c r="B134" s="152"/>
      <c r="C134" s="153"/>
      <c r="D134" s="153"/>
      <c r="E134" s="153"/>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P134" s="134"/>
      <c r="AQ134" s="134"/>
      <c r="AR134" s="134"/>
      <c r="AS134" s="134"/>
      <c r="AT134" s="134"/>
      <c r="AU134" s="134"/>
      <c r="AV134" s="134"/>
      <c r="AW134" s="134"/>
      <c r="AX134" s="134"/>
      <c r="AY134" s="134"/>
      <c r="AZ134" s="134"/>
      <c r="BA134" s="134"/>
    </row>
    <row r="135" spans="1:53" s="155" customFormat="1" ht="15.75">
      <c r="A135" s="138"/>
      <c r="B135" s="152"/>
      <c r="C135" s="153"/>
      <c r="D135" s="153"/>
      <c r="E135" s="153"/>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P135" s="134"/>
      <c r="AQ135" s="134"/>
      <c r="AR135" s="134"/>
      <c r="AS135" s="134"/>
      <c r="AT135" s="134"/>
      <c r="AU135" s="134"/>
      <c r="AV135" s="134"/>
      <c r="AW135" s="134"/>
      <c r="AX135" s="134"/>
      <c r="AY135" s="134"/>
      <c r="AZ135" s="134"/>
      <c r="BA135" s="134"/>
    </row>
    <row r="136" spans="1:53" s="155" customFormat="1" ht="15.75">
      <c r="A136" s="138"/>
      <c r="B136" s="152"/>
      <c r="C136" s="153"/>
      <c r="D136" s="153"/>
      <c r="E136" s="153"/>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P136" s="134"/>
      <c r="AQ136" s="134"/>
      <c r="AR136" s="134"/>
      <c r="AS136" s="134"/>
      <c r="AT136" s="134"/>
      <c r="AU136" s="134"/>
      <c r="AV136" s="134"/>
      <c r="AW136" s="134"/>
      <c r="AX136" s="134"/>
      <c r="AY136" s="134"/>
      <c r="AZ136" s="134"/>
      <c r="BA136" s="134"/>
    </row>
    <row r="137" spans="1:53" s="155" customFormat="1" ht="15.75">
      <c r="A137" s="138"/>
      <c r="B137" s="152"/>
      <c r="C137" s="153"/>
      <c r="D137" s="153"/>
      <c r="E137" s="153"/>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P137" s="134"/>
      <c r="AQ137" s="134"/>
      <c r="AR137" s="134"/>
      <c r="AS137" s="134"/>
      <c r="AT137" s="134"/>
      <c r="AU137" s="134"/>
      <c r="AV137" s="134"/>
      <c r="AW137" s="134"/>
      <c r="AX137" s="134"/>
      <c r="AY137" s="134"/>
      <c r="AZ137" s="134"/>
      <c r="BA137" s="134"/>
    </row>
    <row r="138" spans="1:53" s="155" customFormat="1" ht="15.75">
      <c r="A138" s="138"/>
      <c r="B138" s="152"/>
      <c r="C138" s="153"/>
      <c r="D138" s="153"/>
      <c r="E138" s="153"/>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P138" s="134"/>
      <c r="AQ138" s="134"/>
      <c r="AR138" s="134"/>
      <c r="AS138" s="134"/>
      <c r="AT138" s="134"/>
      <c r="AU138" s="134"/>
      <c r="AV138" s="134"/>
      <c r="AW138" s="134"/>
      <c r="AX138" s="134"/>
      <c r="AY138" s="134"/>
      <c r="AZ138" s="134"/>
      <c r="BA138" s="134"/>
    </row>
    <row r="139" spans="1:53" s="155" customFormat="1" ht="15.75">
      <c r="A139" s="138"/>
      <c r="B139" s="152"/>
      <c r="C139" s="153"/>
      <c r="D139" s="153"/>
      <c r="E139" s="153"/>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P139" s="134"/>
      <c r="AQ139" s="134"/>
      <c r="AR139" s="134"/>
      <c r="AS139" s="134"/>
      <c r="AT139" s="134"/>
      <c r="AU139" s="134"/>
      <c r="AV139" s="134"/>
      <c r="AW139" s="134"/>
      <c r="AX139" s="134"/>
      <c r="AY139" s="134"/>
      <c r="AZ139" s="134"/>
      <c r="BA139" s="134"/>
    </row>
    <row r="140" spans="1:53" s="155" customFormat="1" ht="15.75">
      <c r="A140" s="138"/>
      <c r="B140" s="152"/>
      <c r="C140" s="153"/>
      <c r="D140" s="153"/>
      <c r="E140" s="153"/>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P140" s="134"/>
      <c r="AQ140" s="134"/>
      <c r="AR140" s="134"/>
      <c r="AS140" s="134"/>
      <c r="AT140" s="134"/>
      <c r="AU140" s="134"/>
      <c r="AV140" s="134"/>
      <c r="AW140" s="134"/>
      <c r="AX140" s="134"/>
      <c r="AY140" s="134"/>
      <c r="AZ140" s="134"/>
      <c r="BA140" s="134"/>
    </row>
    <row r="141" spans="1:53" s="155" customFormat="1" ht="15.75">
      <c r="A141" s="138"/>
      <c r="B141" s="152"/>
      <c r="C141" s="153"/>
      <c r="D141" s="153"/>
      <c r="E141" s="153"/>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P141" s="134"/>
      <c r="AQ141" s="134"/>
      <c r="AR141" s="134"/>
      <c r="AS141" s="134"/>
      <c r="AT141" s="134"/>
      <c r="AU141" s="134"/>
      <c r="AV141" s="134"/>
      <c r="AW141" s="134"/>
      <c r="AX141" s="134"/>
      <c r="AY141" s="134"/>
      <c r="AZ141" s="134"/>
      <c r="BA141" s="134"/>
    </row>
    <row r="142" spans="1:53" s="155" customFormat="1" ht="15.75">
      <c r="A142" s="138"/>
      <c r="B142" s="152"/>
      <c r="C142" s="153"/>
      <c r="D142" s="153"/>
      <c r="E142" s="153"/>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P142" s="134"/>
      <c r="AQ142" s="134"/>
      <c r="AR142" s="134"/>
      <c r="AS142" s="134"/>
      <c r="AT142" s="134"/>
      <c r="AU142" s="134"/>
      <c r="AV142" s="134"/>
      <c r="AW142" s="134"/>
      <c r="AX142" s="134"/>
      <c r="AY142" s="134"/>
      <c r="AZ142" s="134"/>
      <c r="BA142" s="134"/>
    </row>
    <row r="143" spans="1:53" s="155" customFormat="1" ht="15.75">
      <c r="A143" s="138"/>
      <c r="B143" s="152"/>
      <c r="C143" s="153"/>
      <c r="D143" s="153"/>
      <c r="E143" s="153"/>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P143" s="134"/>
      <c r="AQ143" s="134"/>
      <c r="AR143" s="134"/>
      <c r="AS143" s="134"/>
      <c r="AT143" s="134"/>
      <c r="AU143" s="134"/>
      <c r="AV143" s="134"/>
      <c r="AW143" s="134"/>
      <c r="AX143" s="134"/>
      <c r="AY143" s="134"/>
      <c r="AZ143" s="134"/>
      <c r="BA143" s="134"/>
    </row>
    <row r="144" spans="1:53" s="155" customFormat="1" ht="15.75">
      <c r="A144" s="138"/>
      <c r="B144" s="152"/>
      <c r="C144" s="153"/>
      <c r="D144" s="153"/>
      <c r="E144" s="153"/>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P144" s="134"/>
      <c r="AQ144" s="134"/>
      <c r="AR144" s="134"/>
      <c r="AS144" s="134"/>
      <c r="AT144" s="134"/>
      <c r="AU144" s="134"/>
      <c r="AV144" s="134"/>
      <c r="AW144" s="134"/>
      <c r="AX144" s="134"/>
      <c r="AY144" s="134"/>
      <c r="AZ144" s="134"/>
      <c r="BA144" s="134"/>
    </row>
    <row r="145" spans="1:53" s="155" customFormat="1" ht="15.75">
      <c r="A145" s="138"/>
      <c r="B145" s="152"/>
      <c r="C145" s="153"/>
      <c r="D145" s="153"/>
      <c r="E145" s="153"/>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P145" s="134"/>
      <c r="AQ145" s="134"/>
      <c r="AR145" s="134"/>
      <c r="AS145" s="134"/>
      <c r="AT145" s="134"/>
      <c r="AU145" s="134"/>
      <c r="AV145" s="134"/>
      <c r="AW145" s="134"/>
      <c r="AX145" s="134"/>
      <c r="AY145" s="134"/>
      <c r="AZ145" s="134"/>
      <c r="BA145" s="134"/>
    </row>
    <row r="146" spans="1:53" s="155" customFormat="1" ht="15.75">
      <c r="A146" s="138"/>
      <c r="B146" s="152"/>
      <c r="C146" s="153"/>
      <c r="D146" s="153"/>
      <c r="E146" s="153"/>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P146" s="134"/>
      <c r="AQ146" s="134"/>
      <c r="AR146" s="134"/>
      <c r="AS146" s="134"/>
      <c r="AT146" s="134"/>
      <c r="AU146" s="134"/>
      <c r="AV146" s="134"/>
      <c r="AW146" s="134"/>
      <c r="AX146" s="134"/>
      <c r="AY146" s="134"/>
      <c r="AZ146" s="134"/>
      <c r="BA146" s="134"/>
    </row>
    <row r="147" spans="1:53" s="155" customFormat="1" ht="15.75">
      <c r="A147" s="138"/>
      <c r="B147" s="152"/>
      <c r="C147" s="153"/>
      <c r="D147" s="153"/>
      <c r="E147" s="153"/>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P147" s="134"/>
      <c r="AQ147" s="134"/>
      <c r="AR147" s="134"/>
      <c r="AS147" s="134"/>
      <c r="AT147" s="134"/>
      <c r="AU147" s="134"/>
      <c r="AV147" s="134"/>
      <c r="AW147" s="134"/>
      <c r="AX147" s="134"/>
      <c r="AY147" s="134"/>
      <c r="AZ147" s="134"/>
      <c r="BA147" s="134"/>
    </row>
    <row r="148" spans="1:53" s="155" customFormat="1" ht="15.75">
      <c r="A148" s="138"/>
      <c r="B148" s="152"/>
      <c r="C148" s="153"/>
      <c r="D148" s="153"/>
      <c r="E148" s="153"/>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P148" s="134"/>
      <c r="AQ148" s="134"/>
      <c r="AR148" s="134"/>
      <c r="AS148" s="134"/>
      <c r="AT148" s="134"/>
      <c r="AU148" s="134"/>
      <c r="AV148" s="134"/>
      <c r="AW148" s="134"/>
      <c r="AX148" s="134"/>
      <c r="AY148" s="134"/>
      <c r="AZ148" s="134"/>
      <c r="BA148" s="134"/>
    </row>
    <row r="149" spans="1:53" s="155" customFormat="1" ht="15.75">
      <c r="A149" s="138"/>
      <c r="B149" s="152"/>
      <c r="C149" s="153"/>
      <c r="D149" s="153"/>
      <c r="E149" s="153"/>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P149" s="134"/>
      <c r="AQ149" s="134"/>
      <c r="AR149" s="134"/>
      <c r="AS149" s="134"/>
      <c r="AT149" s="134"/>
      <c r="AU149" s="134"/>
      <c r="AV149" s="134"/>
      <c r="AW149" s="134"/>
      <c r="AX149" s="134"/>
      <c r="AY149" s="134"/>
      <c r="AZ149" s="134"/>
      <c r="BA149" s="134"/>
    </row>
    <row r="150" spans="1:53" s="155" customFormat="1" ht="15.75">
      <c r="A150" s="138"/>
      <c r="B150" s="152"/>
      <c r="C150" s="153"/>
      <c r="D150" s="153"/>
      <c r="E150" s="153"/>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P150" s="134"/>
      <c r="AQ150" s="134"/>
      <c r="AR150" s="134"/>
      <c r="AS150" s="134"/>
      <c r="AT150" s="134"/>
      <c r="AU150" s="134"/>
      <c r="AV150" s="134"/>
      <c r="AW150" s="134"/>
      <c r="AX150" s="134"/>
      <c r="AY150" s="134"/>
      <c r="AZ150" s="134"/>
      <c r="BA150" s="134"/>
    </row>
    <row r="151" spans="1:53" s="155" customFormat="1" ht="15.75">
      <c r="A151" s="138"/>
      <c r="B151" s="152"/>
      <c r="C151" s="153"/>
      <c r="D151" s="153"/>
      <c r="E151" s="153"/>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P151" s="134"/>
      <c r="AQ151" s="134"/>
      <c r="AR151" s="134"/>
      <c r="AS151" s="134"/>
      <c r="AT151" s="134"/>
      <c r="AU151" s="134"/>
      <c r="AV151" s="134"/>
      <c r="AW151" s="134"/>
      <c r="AX151" s="134"/>
      <c r="AY151" s="134"/>
      <c r="AZ151" s="134"/>
      <c r="BA151" s="134"/>
    </row>
    <row r="152" spans="1:53" s="155" customFormat="1" ht="15.75">
      <c r="A152" s="138"/>
      <c r="B152" s="152"/>
      <c r="C152" s="153"/>
      <c r="D152" s="153"/>
      <c r="E152" s="153"/>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P152" s="134"/>
      <c r="AQ152" s="134"/>
      <c r="AR152" s="134"/>
      <c r="AS152" s="134"/>
      <c r="AT152" s="134"/>
      <c r="AU152" s="134"/>
      <c r="AV152" s="134"/>
      <c r="AW152" s="134"/>
      <c r="AX152" s="134"/>
      <c r="AY152" s="134"/>
      <c r="AZ152" s="134"/>
      <c r="BA152" s="134"/>
    </row>
    <row r="153" spans="1:53" s="155" customFormat="1" ht="15.75">
      <c r="A153" s="138"/>
      <c r="B153" s="152"/>
      <c r="C153" s="153"/>
      <c r="D153" s="153"/>
      <c r="E153" s="153"/>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P153" s="134"/>
      <c r="AQ153" s="134"/>
      <c r="AR153" s="134"/>
      <c r="AS153" s="134"/>
      <c r="AT153" s="134"/>
      <c r="AU153" s="134"/>
      <c r="AV153" s="134"/>
      <c r="AW153" s="134"/>
      <c r="AX153" s="134"/>
      <c r="AY153" s="134"/>
      <c r="AZ153" s="134"/>
      <c r="BA153" s="134"/>
    </row>
    <row r="154" spans="1:53" s="155" customFormat="1" ht="15.75">
      <c r="A154" s="138"/>
      <c r="B154" s="152"/>
      <c r="C154" s="153"/>
      <c r="D154" s="153"/>
      <c r="E154" s="153"/>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P154" s="134"/>
      <c r="AQ154" s="134"/>
      <c r="AR154" s="134"/>
      <c r="AS154" s="134"/>
      <c r="AT154" s="134"/>
      <c r="AU154" s="134"/>
      <c r="AV154" s="134"/>
      <c r="AW154" s="134"/>
      <c r="AX154" s="134"/>
      <c r="AY154" s="134"/>
      <c r="AZ154" s="134"/>
      <c r="BA154" s="134"/>
    </row>
    <row r="155" spans="1:53" s="155" customFormat="1" ht="15.75">
      <c r="A155" s="138"/>
      <c r="B155" s="152"/>
      <c r="C155" s="153"/>
      <c r="D155" s="153"/>
      <c r="E155" s="153"/>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P155" s="134"/>
      <c r="AQ155" s="134"/>
      <c r="AR155" s="134"/>
      <c r="AS155" s="134"/>
      <c r="AT155" s="134"/>
      <c r="AU155" s="134"/>
      <c r="AV155" s="134"/>
      <c r="AW155" s="134"/>
      <c r="AX155" s="134"/>
      <c r="AY155" s="134"/>
      <c r="AZ155" s="134"/>
      <c r="BA155" s="134"/>
    </row>
    <row r="156" spans="1:53" s="155" customFormat="1" ht="15.75">
      <c r="A156" s="138"/>
      <c r="B156" s="152"/>
      <c r="C156" s="153"/>
      <c r="D156" s="153"/>
      <c r="E156" s="153"/>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P156" s="134"/>
      <c r="AQ156" s="134"/>
      <c r="AR156" s="134"/>
      <c r="AS156" s="134"/>
      <c r="AT156" s="134"/>
      <c r="AU156" s="134"/>
      <c r="AV156" s="134"/>
      <c r="AW156" s="134"/>
      <c r="AX156" s="134"/>
      <c r="AY156" s="134"/>
      <c r="AZ156" s="134"/>
      <c r="BA156" s="134"/>
    </row>
    <row r="157" spans="1:53" s="155" customFormat="1" ht="15.75">
      <c r="A157" s="138"/>
      <c r="B157" s="152"/>
      <c r="C157" s="153"/>
      <c r="D157" s="153"/>
      <c r="E157" s="153"/>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P157" s="134"/>
      <c r="AQ157" s="134"/>
      <c r="AR157" s="134"/>
      <c r="AS157" s="134"/>
      <c r="AT157" s="134"/>
      <c r="AU157" s="134"/>
      <c r="AV157" s="134"/>
      <c r="AW157" s="134"/>
      <c r="AX157" s="134"/>
      <c r="AY157" s="134"/>
      <c r="AZ157" s="134"/>
      <c r="BA157" s="134"/>
    </row>
    <row r="158" spans="1:53" s="155" customFormat="1" ht="15.75">
      <c r="A158" s="138"/>
      <c r="B158" s="152"/>
      <c r="C158" s="153"/>
      <c r="D158" s="153"/>
      <c r="E158" s="153"/>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P158" s="134"/>
      <c r="AQ158" s="134"/>
      <c r="AR158" s="134"/>
      <c r="AS158" s="134"/>
      <c r="AT158" s="134"/>
      <c r="AU158" s="134"/>
      <c r="AV158" s="134"/>
      <c r="AW158" s="134"/>
      <c r="AX158" s="134"/>
      <c r="AY158" s="134"/>
      <c r="AZ158" s="134"/>
      <c r="BA158" s="134"/>
    </row>
    <row r="159" spans="1:53" s="155" customFormat="1" ht="15.75">
      <c r="A159" s="138"/>
      <c r="B159" s="152"/>
      <c r="C159" s="153"/>
      <c r="D159" s="153"/>
      <c r="E159" s="153"/>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P159" s="134"/>
      <c r="AQ159" s="134"/>
      <c r="AR159" s="134"/>
      <c r="AS159" s="134"/>
      <c r="AT159" s="134"/>
      <c r="AU159" s="134"/>
      <c r="AV159" s="134"/>
      <c r="AW159" s="134"/>
      <c r="AX159" s="134"/>
      <c r="AY159" s="134"/>
      <c r="AZ159" s="134"/>
      <c r="BA159" s="134"/>
    </row>
    <row r="160" spans="1:53" s="155" customFormat="1" ht="15.75">
      <c r="A160" s="138"/>
      <c r="B160" s="152"/>
      <c r="C160" s="153"/>
      <c r="D160" s="153"/>
      <c r="E160" s="153"/>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P160" s="134"/>
      <c r="AQ160" s="134"/>
      <c r="AR160" s="134"/>
      <c r="AS160" s="134"/>
      <c r="AT160" s="134"/>
      <c r="AU160" s="134"/>
      <c r="AV160" s="134"/>
      <c r="AW160" s="134"/>
      <c r="AX160" s="134"/>
      <c r="AY160" s="134"/>
      <c r="AZ160" s="134"/>
      <c r="BA160" s="134"/>
    </row>
    <row r="161" spans="1:53" s="155" customFormat="1" ht="15.75">
      <c r="A161" s="138"/>
      <c r="B161" s="152"/>
      <c r="C161" s="153"/>
      <c r="D161" s="153"/>
      <c r="E161" s="153"/>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P161" s="134"/>
      <c r="AQ161" s="134"/>
      <c r="AR161" s="134"/>
      <c r="AS161" s="134"/>
      <c r="AT161" s="134"/>
      <c r="AU161" s="134"/>
      <c r="AV161" s="134"/>
      <c r="AW161" s="134"/>
      <c r="AX161" s="134"/>
      <c r="AY161" s="134"/>
      <c r="AZ161" s="134"/>
      <c r="BA161" s="134"/>
    </row>
    <row r="162" spans="1:53" s="155" customFormat="1" ht="15.75">
      <c r="A162" s="138"/>
      <c r="B162" s="152"/>
      <c r="C162" s="153"/>
      <c r="D162" s="153"/>
      <c r="E162" s="153"/>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P162" s="134"/>
      <c r="AQ162" s="134"/>
      <c r="AR162" s="134"/>
      <c r="AS162" s="134"/>
      <c r="AT162" s="134"/>
      <c r="AU162" s="134"/>
      <c r="AV162" s="134"/>
      <c r="AW162" s="134"/>
      <c r="AX162" s="134"/>
      <c r="AY162" s="134"/>
      <c r="AZ162" s="134"/>
      <c r="BA162" s="134"/>
    </row>
    <row r="163" spans="1:53" s="155" customFormat="1" ht="15.75">
      <c r="A163" s="138"/>
      <c r="B163" s="152"/>
      <c r="C163" s="153"/>
      <c r="D163" s="153"/>
      <c r="E163" s="153"/>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P163" s="134"/>
      <c r="AQ163" s="134"/>
      <c r="AR163" s="134"/>
      <c r="AS163" s="134"/>
      <c r="AT163" s="134"/>
      <c r="AU163" s="134"/>
      <c r="AV163" s="134"/>
      <c r="AW163" s="134"/>
      <c r="AX163" s="134"/>
      <c r="AY163" s="134"/>
      <c r="AZ163" s="134"/>
      <c r="BA163" s="134"/>
    </row>
    <row r="164" spans="1:53" s="155" customFormat="1" ht="15.75">
      <c r="A164" s="138"/>
      <c r="B164" s="152"/>
      <c r="C164" s="153"/>
      <c r="D164" s="153"/>
      <c r="E164" s="153"/>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P164" s="134"/>
      <c r="AQ164" s="134"/>
      <c r="AR164" s="134"/>
      <c r="AS164" s="134"/>
      <c r="AT164" s="134"/>
      <c r="AU164" s="134"/>
      <c r="AV164" s="134"/>
      <c r="AW164" s="134"/>
      <c r="AX164" s="134"/>
      <c r="AY164" s="134"/>
      <c r="AZ164" s="134"/>
      <c r="BA164" s="134"/>
    </row>
    <row r="165" spans="1:53" s="155" customFormat="1" ht="15.75">
      <c r="A165" s="138"/>
      <c r="B165" s="152"/>
      <c r="C165" s="153"/>
      <c r="D165" s="153"/>
      <c r="E165" s="153"/>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P165" s="134"/>
      <c r="AQ165" s="134"/>
      <c r="AR165" s="134"/>
      <c r="AS165" s="134"/>
      <c r="AT165" s="134"/>
      <c r="AU165" s="134"/>
      <c r="AV165" s="134"/>
      <c r="AW165" s="134"/>
      <c r="AX165" s="134"/>
      <c r="AY165" s="134"/>
      <c r="AZ165" s="134"/>
      <c r="BA165" s="134"/>
    </row>
    <row r="166" spans="1:53" s="155" customFormat="1" ht="15.75">
      <c r="A166" s="138"/>
      <c r="B166" s="152"/>
      <c r="C166" s="153"/>
      <c r="D166" s="153"/>
      <c r="E166" s="153"/>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P166" s="134"/>
      <c r="AQ166" s="134"/>
      <c r="AR166" s="134"/>
      <c r="AS166" s="134"/>
      <c r="AT166" s="134"/>
      <c r="AU166" s="134"/>
      <c r="AV166" s="134"/>
      <c r="AW166" s="134"/>
      <c r="AX166" s="134"/>
      <c r="AY166" s="134"/>
      <c r="AZ166" s="134"/>
      <c r="BA166" s="134"/>
    </row>
    <row r="167" spans="1:53" s="155" customFormat="1" ht="15.75">
      <c r="A167" s="138"/>
      <c r="B167" s="152"/>
      <c r="C167" s="153"/>
      <c r="D167" s="153"/>
      <c r="E167" s="153"/>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P167" s="134"/>
      <c r="AQ167" s="134"/>
      <c r="AR167" s="134"/>
      <c r="AS167" s="134"/>
      <c r="AT167" s="134"/>
      <c r="AU167" s="134"/>
      <c r="AV167" s="134"/>
      <c r="AW167" s="134"/>
      <c r="AX167" s="134"/>
      <c r="AY167" s="134"/>
      <c r="AZ167" s="134"/>
      <c r="BA167" s="134"/>
    </row>
    <row r="168" spans="1:53" s="155" customFormat="1" ht="15.75">
      <c r="A168" s="138"/>
      <c r="B168" s="152"/>
      <c r="C168" s="153"/>
      <c r="D168" s="153"/>
      <c r="E168" s="153"/>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P168" s="134"/>
      <c r="AQ168" s="134"/>
      <c r="AR168" s="134"/>
      <c r="AS168" s="134"/>
      <c r="AT168" s="134"/>
      <c r="AU168" s="134"/>
      <c r="AV168" s="134"/>
      <c r="AW168" s="134"/>
      <c r="AX168" s="134"/>
      <c r="AY168" s="134"/>
      <c r="AZ168" s="134"/>
      <c r="BA168" s="134"/>
    </row>
    <row r="169" spans="1:53" s="155" customFormat="1" ht="15.75">
      <c r="A169" s="138"/>
      <c r="B169" s="152"/>
      <c r="C169" s="153"/>
      <c r="D169" s="153"/>
      <c r="E169" s="153"/>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P169" s="134"/>
      <c r="AQ169" s="134"/>
      <c r="AR169" s="134"/>
      <c r="AS169" s="134"/>
      <c r="AT169" s="134"/>
      <c r="AU169" s="134"/>
      <c r="AV169" s="134"/>
      <c r="AW169" s="134"/>
      <c r="AX169" s="134"/>
      <c r="AY169" s="134"/>
      <c r="AZ169" s="134"/>
      <c r="BA169" s="134"/>
    </row>
    <row r="170" spans="1:53" s="155" customFormat="1" ht="15.75">
      <c r="A170" s="138"/>
      <c r="B170" s="152"/>
      <c r="C170" s="153"/>
      <c r="D170" s="153"/>
      <c r="E170" s="153"/>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P170" s="134"/>
      <c r="AQ170" s="134"/>
      <c r="AR170" s="134"/>
      <c r="AS170" s="134"/>
      <c r="AT170" s="134"/>
      <c r="AU170" s="134"/>
      <c r="AV170" s="134"/>
      <c r="AW170" s="134"/>
      <c r="AX170" s="134"/>
      <c r="AY170" s="134"/>
      <c r="AZ170" s="134"/>
      <c r="BA170" s="134"/>
    </row>
    <row r="171" spans="1:53" s="155" customFormat="1" ht="15.75">
      <c r="A171" s="138"/>
      <c r="B171" s="152"/>
      <c r="C171" s="153"/>
      <c r="D171" s="153"/>
      <c r="E171" s="153"/>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P171" s="134"/>
      <c r="AQ171" s="134"/>
      <c r="AR171" s="134"/>
      <c r="AS171" s="134"/>
      <c r="AT171" s="134"/>
      <c r="AU171" s="134"/>
      <c r="AV171" s="134"/>
      <c r="AW171" s="134"/>
      <c r="AX171" s="134"/>
      <c r="AY171" s="134"/>
      <c r="AZ171" s="134"/>
      <c r="BA171" s="134"/>
    </row>
    <row r="172" spans="1:53" s="155" customFormat="1" ht="15.75">
      <c r="A172" s="138"/>
      <c r="B172" s="152"/>
      <c r="C172" s="153"/>
      <c r="D172" s="153"/>
      <c r="E172" s="153"/>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P172" s="134"/>
      <c r="AQ172" s="134"/>
      <c r="AR172" s="134"/>
      <c r="AS172" s="134"/>
      <c r="AT172" s="134"/>
      <c r="AU172" s="134"/>
      <c r="AV172" s="134"/>
      <c r="AW172" s="134"/>
      <c r="AX172" s="134"/>
      <c r="AY172" s="134"/>
      <c r="AZ172" s="134"/>
      <c r="BA172" s="134"/>
    </row>
    <row r="173" spans="1:53" s="155" customFormat="1" ht="15.75">
      <c r="A173" s="138"/>
      <c r="B173" s="152"/>
      <c r="C173" s="153"/>
      <c r="D173" s="153"/>
      <c r="E173" s="153"/>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P173" s="134"/>
      <c r="AQ173" s="134"/>
      <c r="AR173" s="134"/>
      <c r="AS173" s="134"/>
      <c r="AT173" s="134"/>
      <c r="AU173" s="134"/>
      <c r="AV173" s="134"/>
      <c r="AW173" s="134"/>
      <c r="AX173" s="134"/>
      <c r="AY173" s="134"/>
      <c r="AZ173" s="134"/>
      <c r="BA173" s="134"/>
    </row>
    <row r="174" spans="1:53" s="155" customFormat="1" ht="15.75">
      <c r="A174" s="138"/>
      <c r="B174" s="152"/>
      <c r="C174" s="153"/>
      <c r="D174" s="153"/>
      <c r="E174" s="153"/>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P174" s="134"/>
      <c r="AQ174" s="134"/>
      <c r="AR174" s="134"/>
      <c r="AS174" s="134"/>
      <c r="AT174" s="134"/>
      <c r="AU174" s="134"/>
      <c r="AV174" s="134"/>
      <c r="AW174" s="134"/>
      <c r="AX174" s="134"/>
      <c r="AY174" s="134"/>
      <c r="AZ174" s="134"/>
      <c r="BA174" s="134"/>
    </row>
    <row r="175" spans="1:53" s="155" customFormat="1" ht="15.75">
      <c r="A175" s="138"/>
      <c r="B175" s="152"/>
      <c r="C175" s="153"/>
      <c r="D175" s="153"/>
      <c r="E175" s="153"/>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P175" s="134"/>
      <c r="AQ175" s="134"/>
      <c r="AR175" s="134"/>
      <c r="AS175" s="134"/>
      <c r="AT175" s="134"/>
      <c r="AU175" s="134"/>
      <c r="AV175" s="134"/>
      <c r="AW175" s="134"/>
      <c r="AX175" s="134"/>
      <c r="AY175" s="134"/>
      <c r="AZ175" s="134"/>
      <c r="BA175" s="134"/>
    </row>
    <row r="176" spans="1:53" s="155" customFormat="1" ht="15.75">
      <c r="A176" s="138"/>
      <c r="B176" s="152"/>
      <c r="C176" s="153"/>
      <c r="D176" s="153"/>
      <c r="E176" s="153"/>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P176" s="134"/>
      <c r="AQ176" s="134"/>
      <c r="AR176" s="134"/>
      <c r="AS176" s="134"/>
      <c r="AT176" s="134"/>
      <c r="AU176" s="134"/>
      <c r="AV176" s="134"/>
      <c r="AW176" s="134"/>
      <c r="AX176" s="134"/>
      <c r="AY176" s="134"/>
      <c r="AZ176" s="134"/>
      <c r="BA176" s="134"/>
    </row>
    <row r="177" spans="1:53" s="155" customFormat="1" ht="15.75">
      <c r="A177" s="138"/>
      <c r="B177" s="152"/>
      <c r="C177" s="153"/>
      <c r="D177" s="153"/>
      <c r="E177" s="153"/>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P177" s="134"/>
      <c r="AQ177" s="134"/>
      <c r="AR177" s="134"/>
      <c r="AS177" s="134"/>
      <c r="AT177" s="134"/>
      <c r="AU177" s="134"/>
      <c r="AV177" s="134"/>
      <c r="AW177" s="134"/>
      <c r="AX177" s="134"/>
      <c r="AY177" s="134"/>
      <c r="AZ177" s="134"/>
      <c r="BA177" s="134"/>
    </row>
    <row r="178" spans="1:53" s="155" customFormat="1" ht="15.75">
      <c r="A178" s="138"/>
      <c r="B178" s="152"/>
      <c r="C178" s="153"/>
      <c r="D178" s="153"/>
      <c r="E178" s="153"/>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P178" s="134"/>
      <c r="AQ178" s="134"/>
      <c r="AR178" s="134"/>
      <c r="AS178" s="134"/>
      <c r="AT178" s="134"/>
      <c r="AU178" s="134"/>
      <c r="AV178" s="134"/>
      <c r="AW178" s="134"/>
      <c r="AX178" s="134"/>
      <c r="AY178" s="134"/>
      <c r="AZ178" s="134"/>
      <c r="BA178" s="134"/>
    </row>
    <row r="179" spans="1:53" s="155" customFormat="1" ht="15.75">
      <c r="A179" s="138"/>
      <c r="B179" s="152"/>
      <c r="C179" s="153"/>
      <c r="D179" s="153"/>
      <c r="E179" s="153"/>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P179" s="134"/>
      <c r="AQ179" s="134"/>
      <c r="AR179" s="134"/>
      <c r="AS179" s="134"/>
      <c r="AT179" s="134"/>
      <c r="AU179" s="134"/>
      <c r="AV179" s="134"/>
      <c r="AW179" s="134"/>
      <c r="AX179" s="134"/>
      <c r="AY179" s="134"/>
      <c r="AZ179" s="134"/>
      <c r="BA179" s="134"/>
    </row>
    <row r="180" spans="1:53" s="155" customFormat="1" ht="15.75">
      <c r="A180" s="138"/>
      <c r="B180" s="152"/>
      <c r="C180" s="153"/>
      <c r="D180" s="153"/>
      <c r="E180" s="153"/>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P180" s="134"/>
      <c r="AQ180" s="134"/>
      <c r="AR180" s="134"/>
      <c r="AS180" s="134"/>
      <c r="AT180" s="134"/>
      <c r="AU180" s="134"/>
      <c r="AV180" s="134"/>
      <c r="AW180" s="134"/>
      <c r="AX180" s="134"/>
      <c r="AY180" s="134"/>
      <c r="AZ180" s="134"/>
      <c r="BA180" s="134"/>
    </row>
    <row r="181" spans="1:53" s="155" customFormat="1" ht="15.75">
      <c r="A181" s="138"/>
      <c r="B181" s="152"/>
      <c r="C181" s="153"/>
      <c r="D181" s="153"/>
      <c r="E181" s="153"/>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P181" s="134"/>
      <c r="AQ181" s="134"/>
      <c r="AR181" s="134"/>
      <c r="AS181" s="134"/>
      <c r="AT181" s="134"/>
      <c r="AU181" s="134"/>
      <c r="AV181" s="134"/>
      <c r="AW181" s="134"/>
      <c r="AX181" s="134"/>
      <c r="AY181" s="134"/>
      <c r="AZ181" s="134"/>
      <c r="BA181" s="134"/>
    </row>
    <row r="182" spans="1:53" s="155" customFormat="1" ht="15.75">
      <c r="A182" s="138"/>
      <c r="B182" s="152"/>
      <c r="C182" s="153"/>
      <c r="D182" s="153"/>
      <c r="E182" s="153"/>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P182" s="134"/>
      <c r="AQ182" s="134"/>
      <c r="AR182" s="134"/>
      <c r="AS182" s="134"/>
      <c r="AT182" s="134"/>
      <c r="AU182" s="134"/>
      <c r="AV182" s="134"/>
      <c r="AW182" s="134"/>
      <c r="AX182" s="134"/>
      <c r="AY182" s="134"/>
      <c r="AZ182" s="134"/>
      <c r="BA182" s="134"/>
    </row>
    <row r="183" spans="1:53" s="155" customFormat="1" ht="15.75">
      <c r="A183" s="138"/>
      <c r="B183" s="152"/>
      <c r="C183" s="153"/>
      <c r="D183" s="153"/>
      <c r="E183" s="153"/>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P183" s="134"/>
      <c r="AQ183" s="134"/>
      <c r="AR183" s="134"/>
      <c r="AS183" s="134"/>
      <c r="AT183" s="134"/>
      <c r="AU183" s="134"/>
      <c r="AV183" s="134"/>
      <c r="AW183" s="134"/>
      <c r="AX183" s="134"/>
      <c r="AY183" s="134"/>
      <c r="AZ183" s="134"/>
      <c r="BA183" s="134"/>
    </row>
    <row r="184" spans="1:53" s="155" customFormat="1" ht="15.75">
      <c r="A184" s="138"/>
      <c r="B184" s="152"/>
      <c r="C184" s="153"/>
      <c r="D184" s="153"/>
      <c r="E184" s="153"/>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P184" s="134"/>
      <c r="AQ184" s="134"/>
      <c r="AR184" s="134"/>
      <c r="AS184" s="134"/>
      <c r="AT184" s="134"/>
      <c r="AU184" s="134"/>
      <c r="AV184" s="134"/>
      <c r="AW184" s="134"/>
      <c r="AX184" s="134"/>
      <c r="AY184" s="134"/>
      <c r="AZ184" s="134"/>
      <c r="BA184" s="134"/>
    </row>
    <row r="185" spans="1:53" s="155" customFormat="1" ht="15.75">
      <c r="A185" s="138"/>
      <c r="B185" s="152"/>
      <c r="C185" s="153"/>
      <c r="D185" s="153"/>
      <c r="E185" s="153"/>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P185" s="134"/>
      <c r="AQ185" s="134"/>
      <c r="AR185" s="134"/>
      <c r="AS185" s="134"/>
      <c r="AT185" s="134"/>
      <c r="AU185" s="134"/>
      <c r="AV185" s="134"/>
      <c r="AW185" s="134"/>
      <c r="AX185" s="134"/>
      <c r="AY185" s="134"/>
      <c r="AZ185" s="134"/>
      <c r="BA185" s="134"/>
    </row>
    <row r="186" spans="1:53" s="155" customFormat="1" ht="15.75">
      <c r="A186" s="138"/>
      <c r="B186" s="152"/>
      <c r="C186" s="153"/>
      <c r="D186" s="153"/>
      <c r="E186" s="153"/>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P186" s="134"/>
      <c r="AQ186" s="134"/>
      <c r="AR186" s="134"/>
      <c r="AS186" s="134"/>
      <c r="AT186" s="134"/>
      <c r="AU186" s="134"/>
      <c r="AV186" s="134"/>
      <c r="AW186" s="134"/>
      <c r="AX186" s="134"/>
      <c r="AY186" s="134"/>
      <c r="AZ186" s="134"/>
      <c r="BA186" s="134"/>
    </row>
    <row r="187" spans="1:53" s="155" customFormat="1" ht="15.75">
      <c r="A187" s="138"/>
      <c r="B187" s="152"/>
      <c r="C187" s="153"/>
      <c r="D187" s="153"/>
      <c r="E187" s="153"/>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P187" s="134"/>
      <c r="AQ187" s="134"/>
      <c r="AR187" s="134"/>
      <c r="AS187" s="134"/>
      <c r="AT187" s="134"/>
      <c r="AU187" s="134"/>
      <c r="AV187" s="134"/>
      <c r="AW187" s="134"/>
      <c r="AX187" s="134"/>
      <c r="AY187" s="134"/>
      <c r="AZ187" s="134"/>
      <c r="BA187" s="134"/>
    </row>
    <row r="188" spans="1:53" s="155" customFormat="1" ht="15.75">
      <c r="A188" s="138"/>
      <c r="B188" s="152"/>
      <c r="C188" s="153"/>
      <c r="D188" s="153"/>
      <c r="E188" s="153"/>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P188" s="134"/>
      <c r="AQ188" s="134"/>
      <c r="AR188" s="134"/>
      <c r="AS188" s="134"/>
      <c r="AT188" s="134"/>
      <c r="AU188" s="134"/>
      <c r="AV188" s="134"/>
      <c r="AW188" s="134"/>
      <c r="AX188" s="134"/>
      <c r="AY188" s="134"/>
      <c r="AZ188" s="134"/>
      <c r="BA188" s="134"/>
    </row>
    <row r="189" spans="1:53" s="155" customFormat="1" ht="15.75">
      <c r="A189" s="138"/>
      <c r="B189" s="152"/>
      <c r="C189" s="153"/>
      <c r="D189" s="153"/>
      <c r="E189" s="153"/>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P189" s="134"/>
      <c r="AQ189" s="134"/>
      <c r="AR189" s="134"/>
      <c r="AS189" s="134"/>
      <c r="AT189" s="134"/>
      <c r="AU189" s="134"/>
      <c r="AV189" s="134"/>
      <c r="AW189" s="134"/>
      <c r="AX189" s="134"/>
      <c r="AY189" s="134"/>
      <c r="AZ189" s="134"/>
      <c r="BA189" s="134"/>
    </row>
    <row r="190" spans="1:53" s="155" customFormat="1" ht="15.75">
      <c r="A190" s="138"/>
      <c r="B190" s="152"/>
      <c r="C190" s="153"/>
      <c r="D190" s="153"/>
      <c r="E190" s="153"/>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P190" s="134"/>
      <c r="AQ190" s="134"/>
      <c r="AR190" s="134"/>
      <c r="AS190" s="134"/>
      <c r="AT190" s="134"/>
      <c r="AU190" s="134"/>
      <c r="AV190" s="134"/>
      <c r="AW190" s="134"/>
      <c r="AX190" s="134"/>
      <c r="AY190" s="134"/>
      <c r="AZ190" s="134"/>
      <c r="BA190" s="134"/>
    </row>
    <row r="191" spans="1:53" s="155" customFormat="1" ht="15.75">
      <c r="A191" s="138"/>
      <c r="B191" s="152"/>
      <c r="C191" s="153"/>
      <c r="D191" s="153"/>
      <c r="E191" s="153"/>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P191" s="134"/>
      <c r="AQ191" s="134"/>
      <c r="AR191" s="134"/>
      <c r="AS191" s="134"/>
      <c r="AT191" s="134"/>
      <c r="AU191" s="134"/>
      <c r="AV191" s="134"/>
      <c r="AW191" s="134"/>
      <c r="AX191" s="134"/>
      <c r="AY191" s="134"/>
      <c r="AZ191" s="134"/>
      <c r="BA191" s="134"/>
    </row>
    <row r="192" spans="1:53" s="155" customFormat="1" ht="15.75">
      <c r="A192" s="138"/>
      <c r="B192" s="152"/>
      <c r="C192" s="153"/>
      <c r="D192" s="153"/>
      <c r="E192" s="153"/>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P192" s="134"/>
      <c r="AQ192" s="134"/>
      <c r="AR192" s="134"/>
      <c r="AS192" s="134"/>
      <c r="AT192" s="134"/>
      <c r="AU192" s="134"/>
      <c r="AV192" s="134"/>
      <c r="AW192" s="134"/>
      <c r="AX192" s="134"/>
      <c r="AY192" s="134"/>
      <c r="AZ192" s="134"/>
      <c r="BA192" s="134"/>
    </row>
    <row r="193" spans="1:53" s="155" customFormat="1" ht="15.75">
      <c r="A193" s="138"/>
      <c r="B193" s="152"/>
      <c r="C193" s="153"/>
      <c r="D193" s="153"/>
      <c r="E193" s="153"/>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P193" s="134"/>
      <c r="AQ193" s="134"/>
      <c r="AR193" s="134"/>
      <c r="AS193" s="134"/>
      <c r="AT193" s="134"/>
      <c r="AU193" s="134"/>
      <c r="AV193" s="134"/>
      <c r="AW193" s="134"/>
      <c r="AX193" s="134"/>
      <c r="AY193" s="134"/>
      <c r="AZ193" s="134"/>
      <c r="BA193" s="134"/>
    </row>
    <row r="194" spans="1:53" s="155" customFormat="1" ht="15.75">
      <c r="A194" s="138"/>
      <c r="B194" s="152"/>
      <c r="C194" s="153"/>
      <c r="D194" s="153"/>
      <c r="E194" s="153"/>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P194" s="134"/>
      <c r="AQ194" s="134"/>
      <c r="AR194" s="134"/>
      <c r="AS194" s="134"/>
      <c r="AT194" s="134"/>
      <c r="AU194" s="134"/>
      <c r="AV194" s="134"/>
      <c r="AW194" s="134"/>
      <c r="AX194" s="134"/>
      <c r="AY194" s="134"/>
      <c r="AZ194" s="134"/>
      <c r="BA194" s="134"/>
    </row>
    <row r="195" spans="1:53" s="155" customFormat="1" ht="15.75">
      <c r="A195" s="138"/>
      <c r="B195" s="152"/>
      <c r="C195" s="153"/>
      <c r="D195" s="153"/>
      <c r="E195" s="153"/>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P195" s="134"/>
      <c r="AQ195" s="134"/>
      <c r="AR195" s="134"/>
      <c r="AS195" s="134"/>
      <c r="AT195" s="134"/>
      <c r="AU195" s="134"/>
      <c r="AV195" s="134"/>
      <c r="AW195" s="134"/>
      <c r="AX195" s="134"/>
      <c r="AY195" s="134"/>
      <c r="AZ195" s="134"/>
      <c r="BA195" s="134"/>
    </row>
    <row r="196" spans="1:53" s="155" customFormat="1" ht="15.75">
      <c r="A196" s="138"/>
      <c r="B196" s="152"/>
      <c r="C196" s="153"/>
      <c r="D196" s="153"/>
      <c r="E196" s="153"/>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P196" s="134"/>
      <c r="AQ196" s="134"/>
      <c r="AR196" s="134"/>
      <c r="AS196" s="134"/>
      <c r="AT196" s="134"/>
      <c r="AU196" s="134"/>
      <c r="AV196" s="134"/>
      <c r="AW196" s="134"/>
      <c r="AX196" s="134"/>
      <c r="AY196" s="134"/>
      <c r="AZ196" s="134"/>
      <c r="BA196" s="134"/>
    </row>
    <row r="197" spans="1:53" s="155" customFormat="1" ht="15.75">
      <c r="A197" s="138"/>
      <c r="B197" s="152"/>
      <c r="C197" s="153"/>
      <c r="D197" s="153"/>
      <c r="E197" s="153"/>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P197" s="134"/>
      <c r="AQ197" s="134"/>
      <c r="AR197" s="134"/>
      <c r="AS197" s="134"/>
      <c r="AT197" s="134"/>
      <c r="AU197" s="134"/>
      <c r="AV197" s="134"/>
      <c r="AW197" s="134"/>
      <c r="AX197" s="134"/>
      <c r="AY197" s="134"/>
      <c r="AZ197" s="134"/>
      <c r="BA197" s="134"/>
    </row>
    <row r="198" spans="1:53" s="155" customFormat="1" ht="15.75">
      <c r="A198" s="138"/>
      <c r="B198" s="152"/>
      <c r="C198" s="153"/>
      <c r="D198" s="153"/>
      <c r="E198" s="153"/>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P198" s="134"/>
      <c r="AQ198" s="134"/>
      <c r="AR198" s="134"/>
      <c r="AS198" s="134"/>
      <c r="AT198" s="134"/>
      <c r="AU198" s="134"/>
      <c r="AV198" s="134"/>
      <c r="AW198" s="134"/>
      <c r="AX198" s="134"/>
      <c r="AY198" s="134"/>
      <c r="AZ198" s="134"/>
      <c r="BA198" s="134"/>
    </row>
    <row r="199" spans="1:53" s="155" customFormat="1" ht="15.75">
      <c r="A199" s="138"/>
      <c r="B199" s="152"/>
      <c r="C199" s="153"/>
      <c r="D199" s="153"/>
      <c r="E199" s="153"/>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P199" s="134"/>
      <c r="AQ199" s="134"/>
      <c r="AR199" s="134"/>
      <c r="AS199" s="134"/>
      <c r="AT199" s="134"/>
      <c r="AU199" s="134"/>
      <c r="AV199" s="134"/>
      <c r="AW199" s="134"/>
      <c r="AX199" s="134"/>
      <c r="AY199" s="134"/>
      <c r="AZ199" s="134"/>
      <c r="BA199" s="134"/>
    </row>
    <row r="200" spans="1:53" s="155" customFormat="1" ht="15.75">
      <c r="A200" s="138"/>
      <c r="B200" s="152"/>
      <c r="C200" s="153"/>
      <c r="D200" s="153"/>
      <c r="E200" s="153"/>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P200" s="134"/>
      <c r="AQ200" s="134"/>
      <c r="AR200" s="134"/>
      <c r="AS200" s="134"/>
      <c r="AT200" s="134"/>
      <c r="AU200" s="134"/>
      <c r="AV200" s="134"/>
      <c r="AW200" s="134"/>
      <c r="AX200" s="134"/>
      <c r="AY200" s="134"/>
      <c r="AZ200" s="134"/>
      <c r="BA200" s="134"/>
    </row>
    <row r="201" spans="1:53" s="155" customFormat="1" ht="15.75">
      <c r="A201" s="138"/>
      <c r="B201" s="152"/>
      <c r="C201" s="153"/>
      <c r="D201" s="153"/>
      <c r="E201" s="153"/>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P201" s="134"/>
      <c r="AQ201" s="134"/>
      <c r="AR201" s="134"/>
      <c r="AS201" s="134"/>
      <c r="AT201" s="134"/>
      <c r="AU201" s="134"/>
      <c r="AV201" s="134"/>
      <c r="AW201" s="134"/>
      <c r="AX201" s="134"/>
      <c r="AY201" s="134"/>
      <c r="AZ201" s="134"/>
      <c r="BA201" s="134"/>
    </row>
    <row r="202" spans="1:53" s="155" customFormat="1" ht="15.75">
      <c r="A202" s="138"/>
      <c r="B202" s="152"/>
      <c r="C202" s="153"/>
      <c r="D202" s="153"/>
      <c r="E202" s="153"/>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P202" s="134"/>
      <c r="AQ202" s="134"/>
      <c r="AR202" s="134"/>
      <c r="AS202" s="134"/>
      <c r="AT202" s="134"/>
      <c r="AU202" s="134"/>
      <c r="AV202" s="134"/>
      <c r="AW202" s="134"/>
      <c r="AX202" s="134"/>
      <c r="AY202" s="134"/>
      <c r="AZ202" s="134"/>
      <c r="BA202" s="134"/>
    </row>
    <row r="203" spans="1:53" s="155" customFormat="1" ht="15.75">
      <c r="A203" s="138"/>
      <c r="B203" s="152"/>
      <c r="C203" s="153"/>
      <c r="D203" s="153"/>
      <c r="E203" s="153"/>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P203" s="134"/>
      <c r="AQ203" s="134"/>
      <c r="AR203" s="134"/>
      <c r="AS203" s="134"/>
      <c r="AT203" s="134"/>
      <c r="AU203" s="134"/>
      <c r="AV203" s="134"/>
      <c r="AW203" s="134"/>
      <c r="AX203" s="134"/>
      <c r="AY203" s="134"/>
      <c r="AZ203" s="134"/>
      <c r="BA203" s="134"/>
    </row>
    <row r="204" spans="1:53" s="155" customFormat="1" ht="15.75">
      <c r="A204" s="138"/>
      <c r="B204" s="152"/>
      <c r="C204" s="153"/>
      <c r="D204" s="153"/>
      <c r="E204" s="153"/>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P204" s="134"/>
      <c r="AQ204" s="134"/>
      <c r="AR204" s="134"/>
      <c r="AS204" s="134"/>
      <c r="AT204" s="134"/>
      <c r="AU204" s="134"/>
      <c r="AV204" s="134"/>
      <c r="AW204" s="134"/>
      <c r="AX204" s="134"/>
      <c r="AY204" s="134"/>
      <c r="AZ204" s="134"/>
      <c r="BA204" s="134"/>
    </row>
    <row r="205" spans="1:53" s="155" customFormat="1" ht="15.75">
      <c r="A205" s="138"/>
      <c r="B205" s="152"/>
      <c r="C205" s="153"/>
      <c r="D205" s="153"/>
      <c r="E205" s="153"/>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P205" s="134"/>
      <c r="AQ205" s="134"/>
      <c r="AR205" s="134"/>
      <c r="AS205" s="134"/>
      <c r="AT205" s="134"/>
      <c r="AU205" s="134"/>
      <c r="AV205" s="134"/>
      <c r="AW205" s="134"/>
      <c r="AX205" s="134"/>
      <c r="AY205" s="134"/>
      <c r="AZ205" s="134"/>
      <c r="BA205" s="134"/>
    </row>
    <row r="206" spans="1:53" s="155" customFormat="1" ht="15.75">
      <c r="A206" s="138"/>
      <c r="B206" s="152"/>
      <c r="C206" s="153"/>
      <c r="D206" s="153"/>
      <c r="E206" s="153"/>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P206" s="134"/>
      <c r="AQ206" s="134"/>
      <c r="AR206" s="134"/>
      <c r="AS206" s="134"/>
      <c r="AT206" s="134"/>
      <c r="AU206" s="134"/>
      <c r="AV206" s="134"/>
      <c r="AW206" s="134"/>
      <c r="AX206" s="134"/>
      <c r="AY206" s="134"/>
      <c r="AZ206" s="134"/>
      <c r="BA206" s="134"/>
    </row>
    <row r="207" spans="1:53" s="155" customFormat="1" ht="15.75">
      <c r="A207" s="138"/>
      <c r="B207" s="152"/>
      <c r="C207" s="153"/>
      <c r="D207" s="153"/>
      <c r="E207" s="153"/>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P207" s="134"/>
      <c r="AQ207" s="134"/>
      <c r="AR207" s="134"/>
      <c r="AS207" s="134"/>
      <c r="AT207" s="134"/>
      <c r="AU207" s="134"/>
      <c r="AV207" s="134"/>
      <c r="AW207" s="134"/>
      <c r="AX207" s="134"/>
      <c r="AY207" s="134"/>
      <c r="AZ207" s="134"/>
      <c r="BA207" s="134"/>
    </row>
    <row r="208" spans="1:53" s="155" customFormat="1" ht="15.75">
      <c r="A208" s="138"/>
      <c r="B208" s="152"/>
      <c r="C208" s="153"/>
      <c r="D208" s="153"/>
      <c r="E208" s="153"/>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P208" s="134"/>
      <c r="AQ208" s="134"/>
      <c r="AR208" s="134"/>
      <c r="AS208" s="134"/>
      <c r="AT208" s="134"/>
      <c r="AU208" s="134"/>
      <c r="AV208" s="134"/>
      <c r="AW208" s="134"/>
      <c r="AX208" s="134"/>
      <c r="AY208" s="134"/>
      <c r="AZ208" s="134"/>
      <c r="BA208" s="134"/>
    </row>
    <row r="209" spans="1:53" s="155" customFormat="1" ht="15.75">
      <c r="A209" s="138"/>
      <c r="B209" s="152"/>
      <c r="C209" s="153"/>
      <c r="D209" s="153"/>
      <c r="E209" s="153"/>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P209" s="134"/>
      <c r="AQ209" s="134"/>
      <c r="AR209" s="134"/>
      <c r="AS209" s="134"/>
      <c r="AT209" s="134"/>
      <c r="AU209" s="134"/>
      <c r="AV209" s="134"/>
      <c r="AW209" s="134"/>
      <c r="AX209" s="134"/>
      <c r="AY209" s="134"/>
      <c r="AZ209" s="134"/>
      <c r="BA209" s="134"/>
    </row>
    <row r="210" spans="1:53" s="155" customFormat="1" ht="15.75">
      <c r="A210" s="138"/>
      <c r="B210" s="152"/>
      <c r="C210" s="153"/>
      <c r="D210" s="153"/>
      <c r="E210" s="153"/>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P210" s="134"/>
      <c r="AQ210" s="134"/>
      <c r="AR210" s="134"/>
      <c r="AS210" s="134"/>
      <c r="AT210" s="134"/>
      <c r="AU210" s="134"/>
      <c r="AV210" s="134"/>
      <c r="AW210" s="134"/>
      <c r="AX210" s="134"/>
      <c r="AY210" s="134"/>
      <c r="AZ210" s="134"/>
      <c r="BA210" s="134"/>
    </row>
    <row r="211" spans="1:53" s="155" customFormat="1" ht="15.75">
      <c r="A211" s="138"/>
      <c r="B211" s="152"/>
      <c r="C211" s="153"/>
      <c r="D211" s="153"/>
      <c r="E211" s="153"/>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P211" s="134"/>
      <c r="AQ211" s="134"/>
      <c r="AR211" s="134"/>
      <c r="AS211" s="134"/>
      <c r="AT211" s="134"/>
      <c r="AU211" s="134"/>
      <c r="AV211" s="134"/>
      <c r="AW211" s="134"/>
      <c r="AX211" s="134"/>
      <c r="AY211" s="134"/>
      <c r="AZ211" s="134"/>
      <c r="BA211" s="134"/>
    </row>
    <row r="212" spans="1:53" s="155" customFormat="1" ht="15.75">
      <c r="A212" s="138"/>
      <c r="B212" s="152"/>
      <c r="C212" s="153"/>
      <c r="D212" s="153"/>
      <c r="E212" s="153"/>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P212" s="134"/>
      <c r="AQ212" s="134"/>
      <c r="AR212" s="134"/>
      <c r="AS212" s="134"/>
      <c r="AT212" s="134"/>
      <c r="AU212" s="134"/>
      <c r="AV212" s="134"/>
      <c r="AW212" s="134"/>
      <c r="AX212" s="134"/>
      <c r="AY212" s="134"/>
      <c r="AZ212" s="134"/>
      <c r="BA212" s="134"/>
    </row>
    <row r="213" spans="1:53" s="155" customFormat="1" ht="15.75">
      <c r="A213" s="138"/>
      <c r="B213" s="152"/>
      <c r="C213" s="153"/>
      <c r="D213" s="153"/>
      <c r="E213" s="153"/>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P213" s="134"/>
      <c r="AQ213" s="134"/>
      <c r="AR213" s="134"/>
      <c r="AS213" s="134"/>
      <c r="AT213" s="134"/>
      <c r="AU213" s="134"/>
      <c r="AV213" s="134"/>
      <c r="AW213" s="134"/>
      <c r="AX213" s="134"/>
      <c r="AY213" s="134"/>
      <c r="AZ213" s="134"/>
      <c r="BA213" s="134"/>
    </row>
    <row r="214" spans="1:53" s="155" customFormat="1" ht="15.75">
      <c r="A214" s="138"/>
      <c r="B214" s="152"/>
      <c r="C214" s="153"/>
      <c r="D214" s="153"/>
      <c r="E214" s="153"/>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P214" s="134"/>
      <c r="AQ214" s="134"/>
      <c r="AR214" s="134"/>
      <c r="AS214" s="134"/>
      <c r="AT214" s="134"/>
      <c r="AU214" s="134"/>
      <c r="AV214" s="134"/>
      <c r="AW214" s="134"/>
      <c r="AX214" s="134"/>
      <c r="AY214" s="134"/>
      <c r="AZ214" s="134"/>
      <c r="BA214" s="134"/>
    </row>
    <row r="215" spans="1:53" s="155" customFormat="1" ht="15.75">
      <c r="A215" s="138"/>
      <c r="B215" s="152"/>
      <c r="C215" s="153"/>
      <c r="D215" s="153"/>
      <c r="E215" s="153"/>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P215" s="134"/>
      <c r="AQ215" s="134"/>
      <c r="AR215" s="134"/>
      <c r="AS215" s="134"/>
      <c r="AT215" s="134"/>
      <c r="AU215" s="134"/>
      <c r="AV215" s="134"/>
      <c r="AW215" s="134"/>
      <c r="AX215" s="134"/>
      <c r="AY215" s="134"/>
      <c r="AZ215" s="134"/>
      <c r="BA215" s="134"/>
    </row>
    <row r="216" spans="1:53" s="155" customFormat="1" ht="15.75">
      <c r="A216" s="138"/>
      <c r="B216" s="152"/>
      <c r="C216" s="153"/>
      <c r="D216" s="153"/>
      <c r="E216" s="153"/>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P216" s="134"/>
      <c r="AQ216" s="134"/>
      <c r="AR216" s="134"/>
      <c r="AS216" s="134"/>
      <c r="AT216" s="134"/>
      <c r="AU216" s="134"/>
      <c r="AV216" s="134"/>
      <c r="AW216" s="134"/>
      <c r="AX216" s="134"/>
      <c r="AY216" s="134"/>
      <c r="AZ216" s="134"/>
      <c r="BA216" s="134"/>
    </row>
    <row r="217" spans="1:53" s="155" customFormat="1" ht="15.75">
      <c r="A217" s="138"/>
      <c r="B217" s="152"/>
      <c r="C217" s="153"/>
      <c r="D217" s="153"/>
      <c r="E217" s="153"/>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P217" s="134"/>
      <c r="AQ217" s="134"/>
      <c r="AR217" s="134"/>
      <c r="AS217" s="134"/>
      <c r="AT217" s="134"/>
      <c r="AU217" s="134"/>
      <c r="AV217" s="134"/>
      <c r="AW217" s="134"/>
      <c r="AX217" s="134"/>
      <c r="AY217" s="134"/>
      <c r="AZ217" s="134"/>
      <c r="BA217" s="134"/>
    </row>
    <row r="218" spans="1:53" s="155" customFormat="1" ht="15.75">
      <c r="A218" s="138"/>
      <c r="B218" s="152"/>
      <c r="C218" s="153"/>
      <c r="D218" s="153"/>
      <c r="E218" s="153"/>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P218" s="134"/>
      <c r="AQ218" s="134"/>
      <c r="AR218" s="134"/>
      <c r="AS218" s="134"/>
      <c r="AT218" s="134"/>
      <c r="AU218" s="134"/>
      <c r="AV218" s="134"/>
      <c r="AW218" s="134"/>
      <c r="AX218" s="134"/>
      <c r="AY218" s="134"/>
      <c r="AZ218" s="134"/>
      <c r="BA218" s="134"/>
    </row>
    <row r="219" spans="1:53" s="155" customFormat="1" ht="15.75">
      <c r="A219" s="138"/>
      <c r="B219" s="152"/>
      <c r="C219" s="153"/>
      <c r="D219" s="153"/>
      <c r="E219" s="153"/>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P219" s="134"/>
      <c r="AQ219" s="134"/>
      <c r="AR219" s="134"/>
      <c r="AS219" s="134"/>
      <c r="AT219" s="134"/>
      <c r="AU219" s="134"/>
      <c r="AV219" s="134"/>
      <c r="AW219" s="134"/>
      <c r="AX219" s="134"/>
      <c r="AY219" s="134"/>
      <c r="AZ219" s="134"/>
      <c r="BA219" s="134"/>
    </row>
    <row r="220" spans="1:53" s="155" customFormat="1" ht="15.75">
      <c r="A220" s="138"/>
      <c r="B220" s="152"/>
      <c r="C220" s="153"/>
      <c r="D220" s="153"/>
      <c r="E220" s="153"/>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P220" s="134"/>
      <c r="AQ220" s="134"/>
      <c r="AR220" s="134"/>
      <c r="AS220" s="134"/>
      <c r="AT220" s="134"/>
      <c r="AU220" s="134"/>
      <c r="AV220" s="134"/>
      <c r="AW220" s="134"/>
      <c r="AX220" s="134"/>
      <c r="AY220" s="134"/>
      <c r="AZ220" s="134"/>
      <c r="BA220" s="134"/>
    </row>
    <row r="221" spans="1:53" s="155" customFormat="1" ht="15.75">
      <c r="A221" s="138"/>
      <c r="B221" s="152"/>
      <c r="C221" s="153"/>
      <c r="D221" s="153"/>
      <c r="E221" s="153"/>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P221" s="134"/>
      <c r="AQ221" s="134"/>
      <c r="AR221" s="134"/>
      <c r="AS221" s="134"/>
      <c r="AT221" s="134"/>
      <c r="AU221" s="134"/>
      <c r="AV221" s="134"/>
      <c r="AW221" s="134"/>
      <c r="AX221" s="134"/>
      <c r="AY221" s="134"/>
      <c r="AZ221" s="134"/>
      <c r="BA221" s="134"/>
    </row>
    <row r="222" spans="1:53" s="155" customFormat="1" ht="15.75">
      <c r="A222" s="138"/>
      <c r="B222" s="152"/>
      <c r="C222" s="153"/>
      <c r="D222" s="153"/>
      <c r="E222" s="153"/>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P222" s="134"/>
      <c r="AQ222" s="134"/>
      <c r="AR222" s="134"/>
      <c r="AS222" s="134"/>
      <c r="AT222" s="134"/>
      <c r="AU222" s="134"/>
      <c r="AV222" s="134"/>
      <c r="AW222" s="134"/>
      <c r="AX222" s="134"/>
      <c r="AY222" s="134"/>
      <c r="AZ222" s="134"/>
      <c r="BA222" s="134"/>
    </row>
    <row r="223" spans="1:53" s="155" customFormat="1" ht="15.75">
      <c r="A223" s="138"/>
      <c r="B223" s="152"/>
      <c r="C223" s="153"/>
      <c r="D223" s="153"/>
      <c r="E223" s="153"/>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P223" s="134"/>
      <c r="AQ223" s="134"/>
      <c r="AR223" s="134"/>
      <c r="AS223" s="134"/>
      <c r="AT223" s="134"/>
      <c r="AU223" s="134"/>
      <c r="AV223" s="134"/>
      <c r="AW223" s="134"/>
      <c r="AX223" s="134"/>
      <c r="AY223" s="134"/>
      <c r="AZ223" s="134"/>
      <c r="BA223" s="134"/>
    </row>
    <row r="224" spans="1:53" s="155" customFormat="1" ht="15.75">
      <c r="A224" s="138"/>
      <c r="B224" s="152"/>
      <c r="C224" s="153"/>
      <c r="D224" s="153"/>
      <c r="E224" s="153"/>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P224" s="134"/>
      <c r="AQ224" s="134"/>
      <c r="AR224" s="134"/>
      <c r="AS224" s="134"/>
      <c r="AT224" s="134"/>
      <c r="AU224" s="134"/>
      <c r="AV224" s="134"/>
      <c r="AW224" s="134"/>
      <c r="AX224" s="134"/>
      <c r="AY224" s="134"/>
      <c r="AZ224" s="134"/>
      <c r="BA224" s="134"/>
    </row>
    <row r="225" spans="1:53" s="155" customFormat="1" ht="15.75">
      <c r="A225" s="138"/>
      <c r="B225" s="152"/>
      <c r="C225" s="153"/>
      <c r="D225" s="153"/>
      <c r="E225" s="153"/>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P225" s="134"/>
      <c r="AQ225" s="134"/>
      <c r="AR225" s="134"/>
      <c r="AS225" s="134"/>
      <c r="AT225" s="134"/>
      <c r="AU225" s="134"/>
      <c r="AV225" s="134"/>
      <c r="AW225" s="134"/>
      <c r="AX225" s="134"/>
      <c r="AY225" s="134"/>
      <c r="AZ225" s="134"/>
      <c r="BA225" s="134"/>
    </row>
    <row r="226" spans="1:53" s="155" customFormat="1" ht="15.75">
      <c r="A226" s="138"/>
      <c r="B226" s="152"/>
      <c r="C226" s="153"/>
      <c r="D226" s="153"/>
      <c r="E226" s="153"/>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P226" s="134"/>
      <c r="AQ226" s="134"/>
      <c r="AR226" s="134"/>
      <c r="AS226" s="134"/>
      <c r="AT226" s="134"/>
      <c r="AU226" s="134"/>
      <c r="AV226" s="134"/>
      <c r="AW226" s="134"/>
      <c r="AX226" s="134"/>
      <c r="AY226" s="134"/>
      <c r="AZ226" s="134"/>
      <c r="BA226" s="134"/>
    </row>
    <row r="227" spans="1:53" s="155" customFormat="1" ht="15.75">
      <c r="A227" s="138"/>
      <c r="B227" s="152"/>
      <c r="C227" s="153"/>
      <c r="D227" s="153"/>
      <c r="E227" s="153"/>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P227" s="134"/>
      <c r="AQ227" s="134"/>
      <c r="AR227" s="134"/>
      <c r="AS227" s="134"/>
      <c r="AT227" s="134"/>
      <c r="AU227" s="134"/>
      <c r="AV227" s="134"/>
      <c r="AW227" s="134"/>
      <c r="AX227" s="134"/>
      <c r="AY227" s="134"/>
      <c r="AZ227" s="134"/>
      <c r="BA227" s="134"/>
    </row>
    <row r="228" spans="1:53" s="155" customFormat="1" ht="15.75">
      <c r="A228" s="138"/>
      <c r="B228" s="152"/>
      <c r="C228" s="153"/>
      <c r="D228" s="153"/>
      <c r="E228" s="153"/>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P228" s="134"/>
      <c r="AQ228" s="134"/>
      <c r="AR228" s="134"/>
      <c r="AS228" s="134"/>
      <c r="AT228" s="134"/>
      <c r="AU228" s="134"/>
      <c r="AV228" s="134"/>
      <c r="AW228" s="134"/>
      <c r="AX228" s="134"/>
      <c r="AY228" s="134"/>
      <c r="AZ228" s="134"/>
      <c r="BA228" s="134"/>
    </row>
    <row r="229" spans="1:53" s="155" customFormat="1" ht="15.75">
      <c r="A229" s="138"/>
      <c r="B229" s="152"/>
      <c r="C229" s="153"/>
      <c r="D229" s="153"/>
      <c r="E229" s="153"/>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P229" s="134"/>
      <c r="AQ229" s="134"/>
      <c r="AR229" s="134"/>
      <c r="AS229" s="134"/>
      <c r="AT229" s="134"/>
      <c r="AU229" s="134"/>
      <c r="AV229" s="134"/>
      <c r="AW229" s="134"/>
      <c r="AX229" s="134"/>
      <c r="AY229" s="134"/>
      <c r="AZ229" s="134"/>
      <c r="BA229" s="134"/>
    </row>
    <row r="230" spans="1:53" s="155" customFormat="1" ht="15.75">
      <c r="A230" s="138"/>
      <c r="B230" s="152"/>
      <c r="C230" s="153"/>
      <c r="D230" s="153"/>
      <c r="E230" s="153"/>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P230" s="134"/>
      <c r="AQ230" s="134"/>
      <c r="AR230" s="134"/>
      <c r="AS230" s="134"/>
      <c r="AT230" s="134"/>
      <c r="AU230" s="134"/>
      <c r="AV230" s="134"/>
      <c r="AW230" s="134"/>
      <c r="AX230" s="134"/>
      <c r="AY230" s="134"/>
      <c r="AZ230" s="134"/>
      <c r="BA230" s="134"/>
    </row>
    <row r="231" spans="1:53" s="155" customFormat="1" ht="15.75">
      <c r="A231" s="138"/>
      <c r="B231" s="152"/>
      <c r="C231" s="153"/>
      <c r="D231" s="153"/>
      <c r="E231" s="153"/>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P231" s="134"/>
      <c r="AQ231" s="134"/>
      <c r="AR231" s="134"/>
      <c r="AS231" s="134"/>
      <c r="AT231" s="134"/>
      <c r="AU231" s="134"/>
      <c r="AV231" s="134"/>
      <c r="AW231" s="134"/>
      <c r="AX231" s="134"/>
      <c r="AY231" s="134"/>
      <c r="AZ231" s="134"/>
      <c r="BA231" s="134"/>
    </row>
    <row r="232" spans="1:53" s="155" customFormat="1" ht="15.75">
      <c r="A232" s="138"/>
      <c r="B232" s="152"/>
      <c r="C232" s="153"/>
      <c r="D232" s="153"/>
      <c r="E232" s="153"/>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P232" s="134"/>
      <c r="AQ232" s="134"/>
      <c r="AR232" s="134"/>
      <c r="AS232" s="134"/>
      <c r="AT232" s="134"/>
      <c r="AU232" s="134"/>
      <c r="AV232" s="134"/>
      <c r="AW232" s="134"/>
      <c r="AX232" s="134"/>
      <c r="AY232" s="134"/>
      <c r="AZ232" s="134"/>
      <c r="BA232" s="134"/>
    </row>
    <row r="233" spans="1:53" s="155" customFormat="1" ht="15.75">
      <c r="A233" s="138"/>
      <c r="B233" s="152"/>
      <c r="C233" s="153"/>
      <c r="D233" s="153"/>
      <c r="E233" s="153"/>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P233" s="134"/>
      <c r="AQ233" s="134"/>
      <c r="AR233" s="134"/>
      <c r="AS233" s="134"/>
      <c r="AT233" s="134"/>
      <c r="AU233" s="134"/>
      <c r="AV233" s="134"/>
      <c r="AW233" s="134"/>
      <c r="AX233" s="134"/>
      <c r="AY233" s="134"/>
      <c r="AZ233" s="134"/>
      <c r="BA233" s="134"/>
    </row>
    <row r="234" spans="1:53" s="155" customFormat="1" ht="15.75">
      <c r="A234" s="138"/>
      <c r="B234" s="152"/>
      <c r="C234" s="153"/>
      <c r="D234" s="153"/>
      <c r="E234" s="153"/>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P234" s="134"/>
      <c r="AQ234" s="134"/>
      <c r="AR234" s="134"/>
      <c r="AS234" s="134"/>
      <c r="AT234" s="134"/>
      <c r="AU234" s="134"/>
      <c r="AV234" s="134"/>
      <c r="AW234" s="134"/>
      <c r="AX234" s="134"/>
      <c r="AY234" s="134"/>
      <c r="AZ234" s="134"/>
      <c r="BA234" s="134"/>
    </row>
    <row r="235" spans="1:53" s="155" customFormat="1" ht="15.75">
      <c r="A235" s="138"/>
      <c r="B235" s="152"/>
      <c r="C235" s="153"/>
      <c r="D235" s="153"/>
      <c r="E235" s="153"/>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P235" s="134"/>
      <c r="AQ235" s="134"/>
      <c r="AR235" s="134"/>
      <c r="AS235" s="134"/>
      <c r="AT235" s="134"/>
      <c r="AU235" s="134"/>
      <c r="AV235" s="134"/>
      <c r="AW235" s="134"/>
      <c r="AX235" s="134"/>
      <c r="AY235" s="134"/>
      <c r="AZ235" s="134"/>
      <c r="BA235" s="134"/>
    </row>
    <row r="236" spans="1:53" s="155" customFormat="1" ht="15.75">
      <c r="A236" s="138"/>
      <c r="B236" s="152"/>
      <c r="C236" s="153"/>
      <c r="D236" s="153"/>
      <c r="E236" s="153"/>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P236" s="134"/>
      <c r="AQ236" s="134"/>
      <c r="AR236" s="134"/>
      <c r="AS236" s="134"/>
      <c r="AT236" s="134"/>
      <c r="AU236" s="134"/>
      <c r="AV236" s="134"/>
      <c r="AW236" s="134"/>
      <c r="AX236" s="134"/>
      <c r="AY236" s="134"/>
      <c r="AZ236" s="134"/>
      <c r="BA236" s="134"/>
    </row>
    <row r="237" spans="1:53" s="155" customFormat="1" ht="15.75">
      <c r="A237" s="138"/>
      <c r="B237" s="152"/>
      <c r="C237" s="153"/>
      <c r="D237" s="153"/>
      <c r="E237" s="153"/>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P237" s="134"/>
      <c r="AQ237" s="134"/>
      <c r="AR237" s="134"/>
      <c r="AS237" s="134"/>
      <c r="AT237" s="134"/>
      <c r="AU237" s="134"/>
      <c r="AV237" s="134"/>
      <c r="AW237" s="134"/>
      <c r="AX237" s="134"/>
      <c r="AY237" s="134"/>
      <c r="AZ237" s="134"/>
      <c r="BA237" s="134"/>
    </row>
    <row r="238" spans="1:53" s="155" customFormat="1" ht="15.75">
      <c r="A238" s="138"/>
      <c r="B238" s="152"/>
      <c r="C238" s="153"/>
      <c r="D238" s="153"/>
      <c r="E238" s="153"/>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P238" s="134"/>
      <c r="AQ238" s="134"/>
      <c r="AR238" s="134"/>
      <c r="AS238" s="134"/>
      <c r="AT238" s="134"/>
      <c r="AU238" s="134"/>
      <c r="AV238" s="134"/>
      <c r="AW238" s="134"/>
      <c r="AX238" s="134"/>
      <c r="AY238" s="134"/>
      <c r="AZ238" s="134"/>
      <c r="BA238" s="134"/>
    </row>
    <row r="239" spans="1:53" s="155" customFormat="1" ht="15.75">
      <c r="A239" s="138"/>
      <c r="B239" s="152"/>
      <c r="C239" s="153"/>
      <c r="D239" s="153"/>
      <c r="E239" s="153"/>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P239" s="134"/>
      <c r="AQ239" s="134"/>
      <c r="AR239" s="134"/>
      <c r="AS239" s="134"/>
      <c r="AT239" s="134"/>
      <c r="AU239" s="134"/>
      <c r="AV239" s="134"/>
      <c r="AW239" s="134"/>
      <c r="AX239" s="134"/>
      <c r="AY239" s="134"/>
      <c r="AZ239" s="134"/>
      <c r="BA239" s="134"/>
    </row>
    <row r="240" spans="1:53" s="155" customFormat="1" ht="15.75">
      <c r="A240" s="138"/>
      <c r="B240" s="152"/>
      <c r="C240" s="153"/>
      <c r="D240" s="153"/>
      <c r="E240" s="153"/>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P240" s="134"/>
      <c r="AQ240" s="134"/>
      <c r="AR240" s="134"/>
      <c r="AS240" s="134"/>
      <c r="AT240" s="134"/>
      <c r="AU240" s="134"/>
      <c r="AV240" s="134"/>
      <c r="AW240" s="134"/>
      <c r="AX240" s="134"/>
      <c r="AY240" s="134"/>
      <c r="AZ240" s="134"/>
      <c r="BA240" s="134"/>
    </row>
    <row r="241" spans="1:53" s="155" customFormat="1" ht="15.75">
      <c r="A241" s="138"/>
      <c r="B241" s="152"/>
      <c r="C241" s="153"/>
      <c r="D241" s="153"/>
      <c r="E241" s="153"/>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P241" s="134"/>
      <c r="AQ241" s="134"/>
      <c r="AR241" s="134"/>
      <c r="AS241" s="134"/>
      <c r="AT241" s="134"/>
      <c r="AU241" s="134"/>
      <c r="AV241" s="134"/>
      <c r="AW241" s="134"/>
      <c r="AX241" s="134"/>
      <c r="AY241" s="134"/>
      <c r="AZ241" s="134"/>
      <c r="BA241" s="134"/>
    </row>
    <row r="242" spans="1:53" s="155" customFormat="1" ht="15.75">
      <c r="A242" s="138"/>
      <c r="B242" s="152"/>
      <c r="C242" s="153"/>
      <c r="D242" s="153"/>
      <c r="E242" s="153"/>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P242" s="134"/>
      <c r="AQ242" s="134"/>
      <c r="AR242" s="134"/>
      <c r="AS242" s="134"/>
      <c r="AT242" s="134"/>
      <c r="AU242" s="134"/>
      <c r="AV242" s="134"/>
      <c r="AW242" s="134"/>
      <c r="AX242" s="134"/>
      <c r="AY242" s="134"/>
      <c r="AZ242" s="134"/>
      <c r="BA242" s="134"/>
    </row>
    <row r="243" spans="1:53" s="155" customFormat="1" ht="15.75">
      <c r="A243" s="138"/>
      <c r="B243" s="152"/>
      <c r="C243" s="153"/>
      <c r="D243" s="153"/>
      <c r="E243" s="153"/>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P243" s="134"/>
      <c r="AQ243" s="134"/>
      <c r="AR243" s="134"/>
      <c r="AS243" s="134"/>
      <c r="AT243" s="134"/>
      <c r="AU243" s="134"/>
      <c r="AV243" s="134"/>
      <c r="AW243" s="134"/>
      <c r="AX243" s="134"/>
      <c r="AY243" s="134"/>
      <c r="AZ243" s="134"/>
      <c r="BA243" s="134"/>
    </row>
    <row r="244" spans="1:53" s="155" customFormat="1" ht="15.75">
      <c r="A244" s="138"/>
      <c r="B244" s="152"/>
      <c r="C244" s="153"/>
      <c r="D244" s="153"/>
      <c r="E244" s="153"/>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P244" s="134"/>
      <c r="AQ244" s="134"/>
      <c r="AR244" s="134"/>
      <c r="AS244" s="134"/>
      <c r="AT244" s="134"/>
      <c r="AU244" s="134"/>
      <c r="AV244" s="134"/>
      <c r="AW244" s="134"/>
      <c r="AX244" s="134"/>
      <c r="AY244" s="134"/>
      <c r="AZ244" s="134"/>
      <c r="BA244" s="134"/>
    </row>
    <row r="245" spans="1:53" s="155" customFormat="1" ht="15.75">
      <c r="A245" s="138"/>
      <c r="B245" s="152"/>
      <c r="C245" s="153"/>
      <c r="D245" s="153"/>
      <c r="E245" s="153"/>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P245" s="134"/>
      <c r="AQ245" s="134"/>
      <c r="AR245" s="134"/>
      <c r="AS245" s="134"/>
      <c r="AT245" s="134"/>
      <c r="AU245" s="134"/>
      <c r="AV245" s="134"/>
      <c r="AW245" s="134"/>
      <c r="AX245" s="134"/>
      <c r="AY245" s="134"/>
      <c r="AZ245" s="134"/>
      <c r="BA245" s="134"/>
    </row>
    <row r="246" spans="1:53" s="155" customFormat="1" ht="15.75">
      <c r="A246" s="138"/>
      <c r="B246" s="152"/>
      <c r="C246" s="153"/>
      <c r="D246" s="153"/>
      <c r="E246" s="153"/>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P246" s="134"/>
      <c r="AQ246" s="134"/>
      <c r="AR246" s="134"/>
      <c r="AS246" s="134"/>
      <c r="AT246" s="134"/>
      <c r="AU246" s="134"/>
      <c r="AV246" s="134"/>
      <c r="AW246" s="134"/>
      <c r="AX246" s="134"/>
      <c r="AY246" s="134"/>
      <c r="AZ246" s="134"/>
      <c r="BA246" s="134"/>
    </row>
    <row r="247" spans="1:53" s="155" customFormat="1" ht="15.75">
      <c r="A247" s="138"/>
      <c r="B247" s="152"/>
      <c r="C247" s="153"/>
      <c r="D247" s="153"/>
      <c r="E247" s="153"/>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P247" s="134"/>
      <c r="AQ247" s="134"/>
      <c r="AR247" s="134"/>
      <c r="AS247" s="134"/>
      <c r="AT247" s="134"/>
      <c r="AU247" s="134"/>
      <c r="AV247" s="134"/>
      <c r="AW247" s="134"/>
      <c r="AX247" s="134"/>
      <c r="AY247" s="134"/>
      <c r="AZ247" s="134"/>
      <c r="BA247" s="134"/>
    </row>
    <row r="248" spans="1:53" s="155" customFormat="1" ht="15.75">
      <c r="A248" s="138"/>
      <c r="B248" s="152"/>
      <c r="C248" s="153"/>
      <c r="D248" s="153"/>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P248" s="134"/>
      <c r="AQ248" s="134"/>
      <c r="AR248" s="134"/>
      <c r="AS248" s="134"/>
      <c r="AT248" s="134"/>
      <c r="AU248" s="134"/>
      <c r="AV248" s="134"/>
      <c r="AW248" s="134"/>
      <c r="AX248" s="134"/>
      <c r="AY248" s="134"/>
      <c r="AZ248" s="134"/>
      <c r="BA248" s="134"/>
    </row>
    <row r="249" spans="1:53" s="155" customFormat="1" ht="15.75">
      <c r="A249" s="138"/>
      <c r="B249" s="152"/>
      <c r="C249" s="153"/>
      <c r="D249" s="153"/>
      <c r="E249" s="153"/>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P249" s="134"/>
      <c r="AQ249" s="134"/>
      <c r="AR249" s="134"/>
      <c r="AS249" s="134"/>
      <c r="AT249" s="134"/>
      <c r="AU249" s="134"/>
      <c r="AV249" s="134"/>
      <c r="AW249" s="134"/>
      <c r="AX249" s="134"/>
      <c r="AY249" s="134"/>
      <c r="AZ249" s="134"/>
      <c r="BA249" s="134"/>
    </row>
    <row r="250" spans="1:53" s="155" customFormat="1" ht="15.75">
      <c r="A250" s="138"/>
      <c r="B250" s="152"/>
      <c r="C250" s="153"/>
      <c r="D250" s="153"/>
      <c r="E250" s="153"/>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P250" s="134"/>
      <c r="AQ250" s="134"/>
      <c r="AR250" s="134"/>
      <c r="AS250" s="134"/>
      <c r="AT250" s="134"/>
      <c r="AU250" s="134"/>
      <c r="AV250" s="134"/>
      <c r="AW250" s="134"/>
      <c r="AX250" s="134"/>
      <c r="AY250" s="134"/>
      <c r="AZ250" s="134"/>
      <c r="BA250" s="134"/>
    </row>
    <row r="251" spans="1:53" s="155" customFormat="1" ht="15.75">
      <c r="A251" s="138"/>
      <c r="B251" s="152"/>
      <c r="C251" s="153"/>
      <c r="D251" s="153"/>
      <c r="E251" s="153"/>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P251" s="134"/>
      <c r="AQ251" s="134"/>
      <c r="AR251" s="134"/>
      <c r="AS251" s="134"/>
      <c r="AT251" s="134"/>
      <c r="AU251" s="134"/>
      <c r="AV251" s="134"/>
      <c r="AW251" s="134"/>
      <c r="AX251" s="134"/>
      <c r="AY251" s="134"/>
      <c r="AZ251" s="134"/>
      <c r="BA251" s="134"/>
    </row>
    <row r="252" spans="1:53" s="155" customFormat="1" ht="15.75">
      <c r="A252" s="138"/>
      <c r="B252" s="152"/>
      <c r="C252" s="153"/>
      <c r="D252" s="153"/>
      <c r="E252" s="153"/>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P252" s="134"/>
      <c r="AQ252" s="134"/>
      <c r="AR252" s="134"/>
      <c r="AS252" s="134"/>
      <c r="AT252" s="134"/>
      <c r="AU252" s="134"/>
      <c r="AV252" s="134"/>
      <c r="AW252" s="134"/>
      <c r="AX252" s="134"/>
      <c r="AY252" s="134"/>
      <c r="AZ252" s="134"/>
      <c r="BA252" s="134"/>
    </row>
    <row r="253" spans="1:53" s="155" customFormat="1" ht="15.75">
      <c r="A253" s="138"/>
      <c r="B253" s="152"/>
      <c r="C253" s="153"/>
      <c r="D253" s="153"/>
      <c r="E253" s="153"/>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P253" s="134"/>
      <c r="AQ253" s="134"/>
      <c r="AR253" s="134"/>
      <c r="AS253" s="134"/>
      <c r="AT253" s="134"/>
      <c r="AU253" s="134"/>
      <c r="AV253" s="134"/>
      <c r="AW253" s="134"/>
      <c r="AX253" s="134"/>
      <c r="AY253" s="134"/>
      <c r="AZ253" s="134"/>
      <c r="BA253" s="134"/>
    </row>
    <row r="254" spans="1:53" s="155" customFormat="1" ht="15.75">
      <c r="A254" s="138"/>
      <c r="B254" s="152"/>
      <c r="C254" s="153"/>
      <c r="D254" s="153"/>
      <c r="E254" s="153"/>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P254" s="134"/>
      <c r="AQ254" s="134"/>
      <c r="AR254" s="134"/>
      <c r="AS254" s="134"/>
      <c r="AT254" s="134"/>
      <c r="AU254" s="134"/>
      <c r="AV254" s="134"/>
      <c r="AW254" s="134"/>
      <c r="AX254" s="134"/>
      <c r="AY254" s="134"/>
      <c r="AZ254" s="134"/>
      <c r="BA254" s="134"/>
    </row>
    <row r="255" spans="1:53" s="155" customFormat="1" ht="15.75">
      <c r="A255" s="138"/>
      <c r="B255" s="152"/>
      <c r="C255" s="153"/>
      <c r="D255" s="153"/>
      <c r="E255" s="153"/>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P255" s="134"/>
      <c r="AQ255" s="134"/>
      <c r="AR255" s="134"/>
      <c r="AS255" s="134"/>
      <c r="AT255" s="134"/>
      <c r="AU255" s="134"/>
      <c r="AV255" s="134"/>
      <c r="AW255" s="134"/>
      <c r="AX255" s="134"/>
      <c r="AY255" s="134"/>
      <c r="AZ255" s="134"/>
      <c r="BA255" s="134"/>
    </row>
    <row r="256" spans="1:53" s="155" customFormat="1" ht="15.75">
      <c r="A256" s="138"/>
      <c r="B256" s="152"/>
      <c r="C256" s="153"/>
      <c r="D256" s="153"/>
      <c r="E256" s="153"/>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P256" s="134"/>
      <c r="AQ256" s="134"/>
      <c r="AR256" s="134"/>
      <c r="AS256" s="134"/>
      <c r="AT256" s="134"/>
      <c r="AU256" s="134"/>
      <c r="AV256" s="134"/>
      <c r="AW256" s="134"/>
      <c r="AX256" s="134"/>
      <c r="AY256" s="134"/>
      <c r="AZ256" s="134"/>
      <c r="BA256" s="134"/>
    </row>
    <row r="257" spans="1:53" s="155" customFormat="1" ht="15.75">
      <c r="A257" s="138"/>
      <c r="B257" s="152"/>
      <c r="C257" s="153"/>
      <c r="D257" s="153"/>
      <c r="E257" s="153"/>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P257" s="134"/>
      <c r="AQ257" s="134"/>
      <c r="AR257" s="134"/>
      <c r="AS257" s="134"/>
      <c r="AT257" s="134"/>
      <c r="AU257" s="134"/>
      <c r="AV257" s="134"/>
      <c r="AW257" s="134"/>
      <c r="AX257" s="134"/>
      <c r="AY257" s="134"/>
      <c r="AZ257" s="134"/>
      <c r="BA257" s="134"/>
    </row>
    <row r="258" spans="1:53" s="155" customFormat="1" ht="15.75">
      <c r="A258" s="138"/>
      <c r="B258" s="152"/>
      <c r="C258" s="153"/>
      <c r="D258" s="153"/>
      <c r="E258" s="153"/>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P258" s="134"/>
      <c r="AQ258" s="134"/>
      <c r="AR258" s="134"/>
      <c r="AS258" s="134"/>
      <c r="AT258" s="134"/>
      <c r="AU258" s="134"/>
      <c r="AV258" s="134"/>
      <c r="AW258" s="134"/>
      <c r="AX258" s="134"/>
      <c r="AY258" s="134"/>
      <c r="AZ258" s="134"/>
      <c r="BA258" s="134"/>
    </row>
    <row r="259" spans="1:53" s="155" customFormat="1" ht="15.75">
      <c r="A259" s="138"/>
      <c r="B259" s="152"/>
      <c r="C259" s="153"/>
      <c r="D259" s="153"/>
      <c r="E259" s="153"/>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P259" s="134"/>
      <c r="AQ259" s="134"/>
      <c r="AR259" s="134"/>
      <c r="AS259" s="134"/>
      <c r="AT259" s="134"/>
      <c r="AU259" s="134"/>
      <c r="AV259" s="134"/>
      <c r="AW259" s="134"/>
      <c r="AX259" s="134"/>
      <c r="AY259" s="134"/>
      <c r="AZ259" s="134"/>
      <c r="BA259" s="134"/>
    </row>
    <row r="260" spans="1:53" s="155" customFormat="1" ht="15.75">
      <c r="A260" s="138"/>
      <c r="B260" s="152"/>
      <c r="C260" s="153"/>
      <c r="D260" s="153"/>
      <c r="E260" s="153"/>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P260" s="134"/>
      <c r="AQ260" s="134"/>
      <c r="AR260" s="134"/>
      <c r="AS260" s="134"/>
      <c r="AT260" s="134"/>
      <c r="AU260" s="134"/>
      <c r="AV260" s="134"/>
      <c r="AW260" s="134"/>
      <c r="AX260" s="134"/>
      <c r="AY260" s="134"/>
      <c r="AZ260" s="134"/>
      <c r="BA260" s="134"/>
    </row>
    <row r="261" spans="1:53" s="155" customFormat="1" ht="15.75">
      <c r="A261" s="138"/>
      <c r="B261" s="152"/>
      <c r="C261" s="153"/>
      <c r="D261" s="153"/>
      <c r="E261" s="153"/>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P261" s="134"/>
      <c r="AQ261" s="134"/>
      <c r="AR261" s="134"/>
      <c r="AS261" s="134"/>
      <c r="AT261" s="134"/>
      <c r="AU261" s="134"/>
      <c r="AV261" s="134"/>
      <c r="AW261" s="134"/>
      <c r="AX261" s="134"/>
      <c r="AY261" s="134"/>
      <c r="AZ261" s="134"/>
      <c r="BA261" s="134"/>
    </row>
    <row r="262" spans="1:53" s="155" customFormat="1" ht="15.75">
      <c r="A262" s="138"/>
      <c r="B262" s="152"/>
      <c r="C262" s="153"/>
      <c r="D262" s="153"/>
      <c r="E262" s="153"/>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P262" s="134"/>
      <c r="AQ262" s="134"/>
      <c r="AR262" s="134"/>
      <c r="AS262" s="134"/>
      <c r="AT262" s="134"/>
      <c r="AU262" s="134"/>
      <c r="AV262" s="134"/>
      <c r="AW262" s="134"/>
      <c r="AX262" s="134"/>
      <c r="AY262" s="134"/>
      <c r="AZ262" s="134"/>
      <c r="BA262" s="134"/>
    </row>
    <row r="263" spans="1:53" s="155" customFormat="1" ht="15.75">
      <c r="A263" s="138"/>
      <c r="B263" s="152"/>
      <c r="C263" s="153"/>
      <c r="D263" s="153"/>
      <c r="E263" s="153"/>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P263" s="134"/>
      <c r="AQ263" s="134"/>
      <c r="AR263" s="134"/>
      <c r="AS263" s="134"/>
      <c r="AT263" s="134"/>
      <c r="AU263" s="134"/>
      <c r="AV263" s="134"/>
      <c r="AW263" s="134"/>
      <c r="AX263" s="134"/>
      <c r="AY263" s="134"/>
      <c r="AZ263" s="134"/>
      <c r="BA263" s="134"/>
    </row>
    <row r="264" spans="1:53" s="155" customFormat="1" ht="15.75">
      <c r="A264" s="138"/>
      <c r="B264" s="152"/>
      <c r="C264" s="153"/>
      <c r="D264" s="153"/>
      <c r="E264" s="153"/>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P264" s="134"/>
      <c r="AQ264" s="134"/>
      <c r="AR264" s="134"/>
      <c r="AS264" s="134"/>
      <c r="AT264" s="134"/>
      <c r="AU264" s="134"/>
      <c r="AV264" s="134"/>
      <c r="AW264" s="134"/>
      <c r="AX264" s="134"/>
      <c r="AY264" s="134"/>
      <c r="AZ264" s="134"/>
      <c r="BA264" s="134"/>
    </row>
    <row r="265" spans="1:53" s="155" customFormat="1" ht="15.75">
      <c r="A265" s="138"/>
      <c r="B265" s="152"/>
      <c r="C265" s="153"/>
      <c r="D265" s="153"/>
      <c r="E265" s="153"/>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P265" s="134"/>
      <c r="AQ265" s="134"/>
      <c r="AR265" s="134"/>
      <c r="AS265" s="134"/>
      <c r="AT265" s="134"/>
      <c r="AU265" s="134"/>
      <c r="AV265" s="134"/>
      <c r="AW265" s="134"/>
      <c r="AX265" s="134"/>
      <c r="AY265" s="134"/>
      <c r="AZ265" s="134"/>
      <c r="BA265" s="134"/>
    </row>
    <row r="266" spans="1:53" s="155" customFormat="1" ht="15.75">
      <c r="A266" s="138"/>
      <c r="B266" s="152"/>
      <c r="C266" s="153"/>
      <c r="D266" s="153"/>
      <c r="E266" s="153"/>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P266" s="134"/>
      <c r="AQ266" s="134"/>
      <c r="AR266" s="134"/>
      <c r="AS266" s="134"/>
      <c r="AT266" s="134"/>
      <c r="AU266" s="134"/>
      <c r="AV266" s="134"/>
      <c r="AW266" s="134"/>
      <c r="AX266" s="134"/>
      <c r="AY266" s="134"/>
      <c r="AZ266" s="134"/>
      <c r="BA266" s="134"/>
    </row>
    <row r="267" spans="1:53" s="155" customFormat="1" ht="15.75">
      <c r="A267" s="138"/>
      <c r="B267" s="152"/>
      <c r="C267" s="153"/>
      <c r="D267" s="153"/>
      <c r="E267" s="153"/>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P267" s="134"/>
      <c r="AQ267" s="134"/>
      <c r="AR267" s="134"/>
      <c r="AS267" s="134"/>
      <c r="AT267" s="134"/>
      <c r="AU267" s="134"/>
      <c r="AV267" s="134"/>
      <c r="AW267" s="134"/>
      <c r="AX267" s="134"/>
      <c r="AY267" s="134"/>
      <c r="AZ267" s="134"/>
      <c r="BA267" s="134"/>
    </row>
    <row r="268" spans="1:53" s="155" customFormat="1" ht="15.75">
      <c r="A268" s="138"/>
      <c r="B268" s="152"/>
      <c r="C268" s="153"/>
      <c r="D268" s="153"/>
      <c r="E268" s="153"/>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P268" s="134"/>
      <c r="AQ268" s="134"/>
      <c r="AR268" s="134"/>
      <c r="AS268" s="134"/>
      <c r="AT268" s="134"/>
      <c r="AU268" s="134"/>
      <c r="AV268" s="134"/>
      <c r="AW268" s="134"/>
      <c r="AX268" s="134"/>
      <c r="AY268" s="134"/>
      <c r="AZ268" s="134"/>
      <c r="BA268" s="134"/>
    </row>
    <row r="269" spans="1:53" s="155" customFormat="1" ht="15.75">
      <c r="A269" s="138"/>
      <c r="B269" s="152"/>
      <c r="C269" s="153"/>
      <c r="D269" s="153"/>
      <c r="E269" s="153"/>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P269" s="134"/>
      <c r="AQ269" s="134"/>
      <c r="AR269" s="134"/>
      <c r="AS269" s="134"/>
      <c r="AT269" s="134"/>
      <c r="AU269" s="134"/>
      <c r="AV269" s="134"/>
      <c r="AW269" s="134"/>
      <c r="AX269" s="134"/>
      <c r="AY269" s="134"/>
      <c r="AZ269" s="134"/>
      <c r="BA269" s="134"/>
    </row>
    <row r="270" spans="1:53" s="155" customFormat="1" ht="15.75">
      <c r="A270" s="138"/>
      <c r="B270" s="152"/>
      <c r="C270" s="153"/>
      <c r="D270" s="153"/>
      <c r="E270" s="153"/>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P270" s="134"/>
      <c r="AQ270" s="134"/>
      <c r="AR270" s="134"/>
      <c r="AS270" s="134"/>
      <c r="AT270" s="134"/>
      <c r="AU270" s="134"/>
      <c r="AV270" s="134"/>
      <c r="AW270" s="134"/>
      <c r="AX270" s="134"/>
      <c r="AY270" s="134"/>
      <c r="AZ270" s="134"/>
      <c r="BA270" s="134"/>
    </row>
    <row r="271" spans="1:53" s="155" customFormat="1" ht="15.75">
      <c r="A271" s="138"/>
      <c r="B271" s="152"/>
      <c r="C271" s="153"/>
      <c r="D271" s="153"/>
      <c r="E271" s="153"/>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P271" s="134"/>
      <c r="AQ271" s="134"/>
      <c r="AR271" s="134"/>
      <c r="AS271" s="134"/>
      <c r="AT271" s="134"/>
      <c r="AU271" s="134"/>
      <c r="AV271" s="134"/>
      <c r="AW271" s="134"/>
      <c r="AX271" s="134"/>
      <c r="AY271" s="134"/>
      <c r="AZ271" s="134"/>
      <c r="BA271" s="134"/>
    </row>
    <row r="272" spans="1:53" s="155" customFormat="1" ht="15.75">
      <c r="A272" s="138"/>
      <c r="B272" s="152"/>
      <c r="C272" s="153"/>
      <c r="D272" s="153"/>
      <c r="E272" s="153"/>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P272" s="134"/>
      <c r="AQ272" s="134"/>
      <c r="AR272" s="134"/>
      <c r="AS272" s="134"/>
      <c r="AT272" s="134"/>
      <c r="AU272" s="134"/>
      <c r="AV272" s="134"/>
      <c r="AW272" s="134"/>
      <c r="AX272" s="134"/>
      <c r="AY272" s="134"/>
      <c r="AZ272" s="134"/>
      <c r="BA272" s="134"/>
    </row>
    <row r="273" spans="1:53" s="155" customFormat="1" ht="15.75">
      <c r="A273" s="138"/>
      <c r="B273" s="152"/>
      <c r="C273" s="153"/>
      <c r="D273" s="153"/>
      <c r="E273" s="153"/>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P273" s="134"/>
      <c r="AQ273" s="134"/>
      <c r="AR273" s="134"/>
      <c r="AS273" s="134"/>
      <c r="AT273" s="134"/>
      <c r="AU273" s="134"/>
      <c r="AV273" s="134"/>
      <c r="AW273" s="134"/>
      <c r="AX273" s="134"/>
      <c r="AY273" s="134"/>
      <c r="AZ273" s="134"/>
      <c r="BA273" s="134"/>
    </row>
    <row r="274" spans="1:53" s="155" customFormat="1" ht="15.75">
      <c r="A274" s="138"/>
      <c r="B274" s="152"/>
      <c r="C274" s="153"/>
      <c r="D274" s="153"/>
      <c r="E274" s="153"/>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P274" s="134"/>
      <c r="AQ274" s="134"/>
      <c r="AR274" s="134"/>
      <c r="AS274" s="134"/>
      <c r="AT274" s="134"/>
      <c r="AU274" s="134"/>
      <c r="AV274" s="134"/>
      <c r="AW274" s="134"/>
      <c r="AX274" s="134"/>
      <c r="AY274" s="134"/>
      <c r="AZ274" s="134"/>
      <c r="BA274" s="134"/>
    </row>
    <row r="275" spans="1:53" s="155" customFormat="1" ht="15.75">
      <c r="A275" s="138"/>
      <c r="B275" s="152"/>
      <c r="C275" s="153"/>
      <c r="D275" s="153"/>
      <c r="E275" s="153"/>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P275" s="134"/>
      <c r="AQ275" s="134"/>
      <c r="AR275" s="134"/>
      <c r="AS275" s="134"/>
      <c r="AT275" s="134"/>
      <c r="AU275" s="134"/>
      <c r="AV275" s="134"/>
      <c r="AW275" s="134"/>
      <c r="AX275" s="134"/>
      <c r="AY275" s="134"/>
      <c r="AZ275" s="134"/>
      <c r="BA275" s="134"/>
    </row>
    <row r="276" spans="1:53" s="155" customFormat="1" ht="15.75">
      <c r="A276" s="138"/>
      <c r="B276" s="152"/>
      <c r="C276" s="153"/>
      <c r="D276" s="153"/>
      <c r="E276" s="153"/>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P276" s="134"/>
      <c r="AQ276" s="134"/>
      <c r="AR276" s="134"/>
      <c r="AS276" s="134"/>
      <c r="AT276" s="134"/>
      <c r="AU276" s="134"/>
      <c r="AV276" s="134"/>
      <c r="AW276" s="134"/>
      <c r="AX276" s="134"/>
      <c r="AY276" s="134"/>
      <c r="AZ276" s="134"/>
      <c r="BA276" s="134"/>
    </row>
    <row r="277" spans="1:53" s="155" customFormat="1" ht="15.75">
      <c r="A277" s="138"/>
      <c r="B277" s="152"/>
      <c r="C277" s="153"/>
      <c r="D277" s="153"/>
      <c r="E277" s="153"/>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P277" s="134"/>
      <c r="AQ277" s="134"/>
      <c r="AR277" s="134"/>
      <c r="AS277" s="134"/>
      <c r="AT277" s="134"/>
      <c r="AU277" s="134"/>
      <c r="AV277" s="134"/>
      <c r="AW277" s="134"/>
      <c r="AX277" s="134"/>
      <c r="AY277" s="134"/>
      <c r="AZ277" s="134"/>
      <c r="BA277" s="134"/>
    </row>
    <row r="278" spans="1:53" s="155" customFormat="1" ht="15.75">
      <c r="A278" s="138"/>
      <c r="B278" s="152"/>
      <c r="C278" s="153"/>
      <c r="D278" s="153"/>
      <c r="E278" s="153"/>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P278" s="134"/>
      <c r="AQ278" s="134"/>
      <c r="AR278" s="134"/>
      <c r="AS278" s="134"/>
      <c r="AT278" s="134"/>
      <c r="AU278" s="134"/>
      <c r="AV278" s="134"/>
      <c r="AW278" s="134"/>
      <c r="AX278" s="134"/>
      <c r="AY278" s="134"/>
      <c r="AZ278" s="134"/>
      <c r="BA278" s="134"/>
    </row>
    <row r="279" spans="1:53" s="155" customFormat="1" ht="15.75">
      <c r="A279" s="138"/>
      <c r="B279" s="152"/>
      <c r="C279" s="153"/>
      <c r="D279" s="153"/>
      <c r="E279" s="153"/>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P279" s="134"/>
      <c r="AQ279" s="134"/>
      <c r="AR279" s="134"/>
      <c r="AS279" s="134"/>
      <c r="AT279" s="134"/>
      <c r="AU279" s="134"/>
      <c r="AV279" s="134"/>
      <c r="AW279" s="134"/>
      <c r="AX279" s="134"/>
      <c r="AY279" s="134"/>
      <c r="AZ279" s="134"/>
      <c r="BA279" s="134"/>
    </row>
    <row r="280" spans="1:53" s="155" customFormat="1" ht="15.75">
      <c r="A280" s="138"/>
      <c r="B280" s="152"/>
      <c r="C280" s="153"/>
      <c r="D280" s="153"/>
      <c r="E280" s="153"/>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P280" s="134"/>
      <c r="AQ280" s="134"/>
      <c r="AR280" s="134"/>
      <c r="AS280" s="134"/>
      <c r="AT280" s="134"/>
      <c r="AU280" s="134"/>
      <c r="AV280" s="134"/>
      <c r="AW280" s="134"/>
      <c r="AX280" s="134"/>
      <c r="AY280" s="134"/>
      <c r="AZ280" s="134"/>
      <c r="BA280" s="134"/>
    </row>
    <row r="281" spans="1:53" s="155" customFormat="1" ht="15.75">
      <c r="A281" s="138"/>
      <c r="B281" s="152"/>
      <c r="C281" s="153"/>
      <c r="D281" s="153"/>
      <c r="E281" s="153"/>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P281" s="134"/>
      <c r="AQ281" s="134"/>
      <c r="AR281" s="134"/>
      <c r="AS281" s="134"/>
      <c r="AT281" s="134"/>
      <c r="AU281" s="134"/>
      <c r="AV281" s="134"/>
      <c r="AW281" s="134"/>
      <c r="AX281" s="134"/>
      <c r="AY281" s="134"/>
      <c r="AZ281" s="134"/>
      <c r="BA281" s="134"/>
    </row>
    <row r="282" spans="1:53" s="155" customFormat="1" ht="15.75">
      <c r="A282" s="138"/>
      <c r="B282" s="152"/>
      <c r="C282" s="153"/>
      <c r="D282" s="153"/>
      <c r="E282" s="153"/>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P282" s="134"/>
      <c r="AQ282" s="134"/>
      <c r="AR282" s="134"/>
      <c r="AS282" s="134"/>
      <c r="AT282" s="134"/>
      <c r="AU282" s="134"/>
      <c r="AV282" s="134"/>
      <c r="AW282" s="134"/>
      <c r="AX282" s="134"/>
      <c r="AY282" s="134"/>
      <c r="AZ282" s="134"/>
      <c r="BA282" s="134"/>
    </row>
    <row r="283" spans="1:53" s="155" customFormat="1" ht="15.75">
      <c r="A283" s="138"/>
      <c r="B283" s="152"/>
      <c r="C283" s="153"/>
      <c r="D283" s="153"/>
      <c r="E283" s="153"/>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P283" s="134"/>
      <c r="AQ283" s="134"/>
      <c r="AR283" s="134"/>
      <c r="AS283" s="134"/>
      <c r="AT283" s="134"/>
      <c r="AU283" s="134"/>
      <c r="AV283" s="134"/>
      <c r="AW283" s="134"/>
      <c r="AX283" s="134"/>
      <c r="AY283" s="134"/>
      <c r="AZ283" s="134"/>
      <c r="BA283" s="134"/>
    </row>
    <row r="284" spans="1:53" s="155" customFormat="1" ht="15.75">
      <c r="A284" s="138"/>
      <c r="B284" s="152"/>
      <c r="C284" s="153"/>
      <c r="D284" s="153"/>
      <c r="E284" s="153"/>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P284" s="134"/>
      <c r="AQ284" s="134"/>
      <c r="AR284" s="134"/>
      <c r="AS284" s="134"/>
      <c r="AT284" s="134"/>
      <c r="AU284" s="134"/>
      <c r="AV284" s="134"/>
      <c r="AW284" s="134"/>
      <c r="AX284" s="134"/>
      <c r="AY284" s="134"/>
      <c r="AZ284" s="134"/>
      <c r="BA284" s="134"/>
    </row>
    <row r="285" spans="1:53" s="155" customFormat="1" ht="15.75">
      <c r="A285" s="138"/>
      <c r="B285" s="152"/>
      <c r="C285" s="153"/>
      <c r="D285" s="153"/>
      <c r="E285" s="153"/>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P285" s="134"/>
      <c r="AQ285" s="134"/>
      <c r="AR285" s="134"/>
      <c r="AS285" s="134"/>
      <c r="AT285" s="134"/>
      <c r="AU285" s="134"/>
      <c r="AV285" s="134"/>
      <c r="AW285" s="134"/>
      <c r="AX285" s="134"/>
      <c r="AY285" s="134"/>
      <c r="AZ285" s="134"/>
      <c r="BA285" s="134"/>
    </row>
    <row r="286" spans="1:53" s="155" customFormat="1" ht="15.75">
      <c r="A286" s="138"/>
      <c r="B286" s="152"/>
      <c r="C286" s="153"/>
      <c r="D286" s="153"/>
      <c r="E286" s="153"/>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P286" s="134"/>
      <c r="AQ286" s="134"/>
      <c r="AR286" s="134"/>
      <c r="AS286" s="134"/>
      <c r="AT286" s="134"/>
      <c r="AU286" s="134"/>
      <c r="AV286" s="134"/>
      <c r="AW286" s="134"/>
      <c r="AX286" s="134"/>
      <c r="AY286" s="134"/>
      <c r="AZ286" s="134"/>
      <c r="BA286" s="134"/>
    </row>
    <row r="287" spans="1:53" s="155" customFormat="1" ht="15.75">
      <c r="A287" s="138"/>
      <c r="B287" s="152"/>
      <c r="C287" s="153"/>
      <c r="D287" s="153"/>
      <c r="E287" s="153"/>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P287" s="134"/>
      <c r="AQ287" s="134"/>
      <c r="AR287" s="134"/>
      <c r="AS287" s="134"/>
      <c r="AT287" s="134"/>
      <c r="AU287" s="134"/>
      <c r="AV287" s="134"/>
      <c r="AW287" s="134"/>
      <c r="AX287" s="134"/>
      <c r="AY287" s="134"/>
      <c r="AZ287" s="134"/>
      <c r="BA287" s="134"/>
    </row>
    <row r="288" spans="1:53" s="155" customFormat="1" ht="15.75">
      <c r="A288" s="138"/>
      <c r="B288" s="152"/>
      <c r="C288" s="153"/>
      <c r="D288" s="153"/>
      <c r="E288" s="153"/>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P288" s="134"/>
      <c r="AQ288" s="134"/>
      <c r="AR288" s="134"/>
      <c r="AS288" s="134"/>
      <c r="AT288" s="134"/>
      <c r="AU288" s="134"/>
      <c r="AV288" s="134"/>
      <c r="AW288" s="134"/>
      <c r="AX288" s="134"/>
      <c r="AY288" s="134"/>
      <c r="AZ288" s="134"/>
      <c r="BA288" s="134"/>
    </row>
    <row r="289" spans="1:53" s="155" customFormat="1" ht="15.75">
      <c r="A289" s="138"/>
      <c r="B289" s="152"/>
      <c r="C289" s="153"/>
      <c r="D289" s="153"/>
      <c r="E289" s="153"/>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P289" s="134"/>
      <c r="AQ289" s="134"/>
      <c r="AR289" s="134"/>
      <c r="AS289" s="134"/>
      <c r="AT289" s="134"/>
      <c r="AU289" s="134"/>
      <c r="AV289" s="134"/>
      <c r="AW289" s="134"/>
      <c r="AX289" s="134"/>
      <c r="AY289" s="134"/>
      <c r="AZ289" s="134"/>
      <c r="BA289" s="134"/>
    </row>
    <row r="290" spans="1:53" s="155" customFormat="1" ht="15.75">
      <c r="A290" s="138"/>
      <c r="B290" s="152"/>
      <c r="C290" s="153"/>
      <c r="D290" s="153"/>
      <c r="E290" s="153"/>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P290" s="134"/>
      <c r="AQ290" s="134"/>
      <c r="AR290" s="134"/>
      <c r="AS290" s="134"/>
      <c r="AT290" s="134"/>
      <c r="AU290" s="134"/>
      <c r="AV290" s="134"/>
      <c r="AW290" s="134"/>
      <c r="AX290" s="134"/>
      <c r="AY290" s="134"/>
      <c r="AZ290" s="134"/>
      <c r="BA290" s="134"/>
    </row>
    <row r="291" spans="1:53" s="155" customFormat="1" ht="15.75">
      <c r="A291" s="138"/>
      <c r="B291" s="152"/>
      <c r="C291" s="153"/>
      <c r="D291" s="153"/>
      <c r="E291" s="153"/>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P291" s="134"/>
      <c r="AQ291" s="134"/>
      <c r="AR291" s="134"/>
      <c r="AS291" s="134"/>
      <c r="AT291" s="134"/>
      <c r="AU291" s="134"/>
      <c r="AV291" s="134"/>
      <c r="AW291" s="134"/>
      <c r="AX291" s="134"/>
      <c r="AY291" s="134"/>
      <c r="AZ291" s="134"/>
      <c r="BA291" s="134"/>
    </row>
    <row r="292" spans="1:53" s="155" customFormat="1" ht="15.75">
      <c r="A292" s="138"/>
      <c r="B292" s="152"/>
      <c r="C292" s="153"/>
      <c r="D292" s="153"/>
      <c r="E292" s="153"/>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P292" s="134"/>
      <c r="AQ292" s="134"/>
      <c r="AR292" s="134"/>
      <c r="AS292" s="134"/>
      <c r="AT292" s="134"/>
      <c r="AU292" s="134"/>
      <c r="AV292" s="134"/>
      <c r="AW292" s="134"/>
      <c r="AX292" s="134"/>
      <c r="AY292" s="134"/>
      <c r="AZ292" s="134"/>
      <c r="BA292" s="134"/>
    </row>
    <row r="293" spans="1:53" s="155" customFormat="1" ht="15.75">
      <c r="A293" s="138"/>
      <c r="B293" s="152"/>
      <c r="C293" s="153"/>
      <c r="D293" s="153"/>
      <c r="E293" s="153"/>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P293" s="134"/>
      <c r="AQ293" s="134"/>
      <c r="AR293" s="134"/>
      <c r="AS293" s="134"/>
      <c r="AT293" s="134"/>
      <c r="AU293" s="134"/>
      <c r="AV293" s="134"/>
      <c r="AW293" s="134"/>
      <c r="AX293" s="134"/>
      <c r="AY293" s="134"/>
      <c r="AZ293" s="134"/>
      <c r="BA293" s="134"/>
    </row>
    <row r="294" spans="1:53" s="155" customFormat="1" ht="15.75">
      <c r="A294" s="138"/>
      <c r="B294" s="152"/>
      <c r="C294" s="153"/>
      <c r="D294" s="153"/>
      <c r="E294" s="153"/>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P294" s="134"/>
      <c r="AQ294" s="134"/>
      <c r="AR294" s="134"/>
      <c r="AS294" s="134"/>
      <c r="AT294" s="134"/>
      <c r="AU294" s="134"/>
      <c r="AV294" s="134"/>
      <c r="AW294" s="134"/>
      <c r="AX294" s="134"/>
      <c r="AY294" s="134"/>
      <c r="AZ294" s="134"/>
      <c r="BA294" s="134"/>
    </row>
    <row r="295" spans="1:53" s="155" customFormat="1" ht="15.75">
      <c r="A295" s="138"/>
      <c r="B295" s="152"/>
      <c r="C295" s="153"/>
      <c r="D295" s="153"/>
      <c r="E295" s="153"/>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P295" s="134"/>
      <c r="AQ295" s="134"/>
      <c r="AR295" s="134"/>
      <c r="AS295" s="134"/>
      <c r="AT295" s="134"/>
      <c r="AU295" s="134"/>
      <c r="AV295" s="134"/>
      <c r="AW295" s="134"/>
      <c r="AX295" s="134"/>
      <c r="AY295" s="134"/>
      <c r="AZ295" s="134"/>
      <c r="BA295" s="134"/>
    </row>
    <row r="296" spans="1:53" s="155" customFormat="1" ht="15.75">
      <c r="A296" s="138"/>
      <c r="B296" s="152"/>
      <c r="C296" s="153"/>
      <c r="D296" s="153"/>
      <c r="E296" s="153"/>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P296" s="134"/>
      <c r="AQ296" s="134"/>
      <c r="AR296" s="134"/>
      <c r="AS296" s="134"/>
      <c r="AT296" s="134"/>
      <c r="AU296" s="134"/>
      <c r="AV296" s="134"/>
      <c r="AW296" s="134"/>
      <c r="AX296" s="134"/>
      <c r="AY296" s="134"/>
      <c r="AZ296" s="134"/>
      <c r="BA296" s="134"/>
    </row>
    <row r="297" spans="1:53" s="155" customFormat="1" ht="15.75">
      <c r="A297" s="138"/>
      <c r="B297" s="152"/>
      <c r="C297" s="153"/>
      <c r="D297" s="153"/>
      <c r="E297" s="153"/>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P297" s="134"/>
      <c r="AQ297" s="134"/>
      <c r="AR297" s="134"/>
      <c r="AS297" s="134"/>
      <c r="AT297" s="134"/>
      <c r="AU297" s="134"/>
      <c r="AV297" s="134"/>
      <c r="AW297" s="134"/>
      <c r="AX297" s="134"/>
      <c r="AY297" s="134"/>
      <c r="AZ297" s="134"/>
      <c r="BA297" s="134"/>
    </row>
    <row r="298" spans="1:53" s="155" customFormat="1" ht="15.75">
      <c r="A298" s="138"/>
      <c r="B298" s="152"/>
      <c r="C298" s="153"/>
      <c r="D298" s="153"/>
      <c r="E298" s="153"/>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P298" s="134"/>
      <c r="AQ298" s="134"/>
      <c r="AR298" s="134"/>
      <c r="AS298" s="134"/>
      <c r="AT298" s="134"/>
      <c r="AU298" s="134"/>
      <c r="AV298" s="134"/>
      <c r="AW298" s="134"/>
      <c r="AX298" s="134"/>
      <c r="AY298" s="134"/>
      <c r="AZ298" s="134"/>
      <c r="BA298" s="134"/>
    </row>
    <row r="299" spans="1:53" s="155" customFormat="1" ht="15.75">
      <c r="A299" s="138"/>
      <c r="B299" s="152"/>
      <c r="C299" s="153"/>
      <c r="D299" s="153"/>
      <c r="E299" s="153"/>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P299" s="134"/>
      <c r="AQ299" s="134"/>
      <c r="AR299" s="134"/>
      <c r="AS299" s="134"/>
      <c r="AT299" s="134"/>
      <c r="AU299" s="134"/>
      <c r="AV299" s="134"/>
      <c r="AW299" s="134"/>
      <c r="AX299" s="134"/>
      <c r="AY299" s="134"/>
      <c r="AZ299" s="134"/>
      <c r="BA299" s="134"/>
    </row>
    <row r="300" spans="1:53" s="155" customFormat="1" ht="15.75">
      <c r="A300" s="138"/>
      <c r="B300" s="152"/>
      <c r="C300" s="153"/>
      <c r="D300" s="153"/>
      <c r="E300" s="153"/>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P300" s="134"/>
      <c r="AQ300" s="134"/>
      <c r="AR300" s="134"/>
      <c r="AS300" s="134"/>
      <c r="AT300" s="134"/>
      <c r="AU300" s="134"/>
      <c r="AV300" s="134"/>
      <c r="AW300" s="134"/>
      <c r="AX300" s="134"/>
      <c r="AY300" s="134"/>
      <c r="AZ300" s="134"/>
      <c r="BA300" s="134"/>
    </row>
    <row r="301" spans="1:53" s="155" customFormat="1" ht="15.75">
      <c r="A301" s="138"/>
      <c r="B301" s="152"/>
      <c r="C301" s="153"/>
      <c r="D301" s="153"/>
      <c r="E301" s="153"/>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P301" s="134"/>
      <c r="AQ301" s="134"/>
      <c r="AR301" s="134"/>
      <c r="AS301" s="134"/>
      <c r="AT301" s="134"/>
      <c r="AU301" s="134"/>
      <c r="AV301" s="134"/>
      <c r="AW301" s="134"/>
      <c r="AX301" s="134"/>
      <c r="AY301" s="134"/>
      <c r="AZ301" s="134"/>
      <c r="BA301" s="134"/>
    </row>
    <row r="302" spans="1:53" s="155" customFormat="1" ht="15.75">
      <c r="A302" s="138"/>
      <c r="B302" s="152"/>
      <c r="C302" s="153"/>
      <c r="D302" s="153"/>
      <c r="E302" s="153"/>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P302" s="134"/>
      <c r="AQ302" s="134"/>
      <c r="AR302" s="134"/>
      <c r="AS302" s="134"/>
      <c r="AT302" s="134"/>
      <c r="AU302" s="134"/>
      <c r="AV302" s="134"/>
      <c r="AW302" s="134"/>
      <c r="AX302" s="134"/>
      <c r="AY302" s="134"/>
      <c r="AZ302" s="134"/>
      <c r="BA302" s="134"/>
    </row>
    <row r="303" spans="1:53" s="155" customFormat="1" ht="15.75">
      <c r="A303" s="138"/>
      <c r="B303" s="152"/>
      <c r="C303" s="153"/>
      <c r="D303" s="153"/>
      <c r="E303" s="153"/>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P303" s="134"/>
      <c r="AQ303" s="134"/>
      <c r="AR303" s="134"/>
      <c r="AS303" s="134"/>
      <c r="AT303" s="134"/>
      <c r="AU303" s="134"/>
      <c r="AV303" s="134"/>
      <c r="AW303" s="134"/>
      <c r="AX303" s="134"/>
      <c r="AY303" s="134"/>
      <c r="AZ303" s="134"/>
      <c r="BA303" s="134"/>
    </row>
    <row r="304" spans="1:53" s="155" customFormat="1" ht="15.75">
      <c r="A304" s="138"/>
      <c r="B304" s="152"/>
      <c r="C304" s="153"/>
      <c r="D304" s="153"/>
      <c r="E304" s="153"/>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P304" s="134"/>
      <c r="AQ304" s="134"/>
      <c r="AR304" s="134"/>
      <c r="AS304" s="134"/>
      <c r="AT304" s="134"/>
      <c r="AU304" s="134"/>
      <c r="AV304" s="134"/>
      <c r="AW304" s="134"/>
      <c r="AX304" s="134"/>
      <c r="AY304" s="134"/>
      <c r="AZ304" s="134"/>
      <c r="BA304" s="134"/>
    </row>
    <row r="305" spans="1:53" s="155" customFormat="1" ht="15.75">
      <c r="A305" s="138"/>
      <c r="B305" s="152"/>
      <c r="C305" s="153"/>
      <c r="D305" s="153"/>
      <c r="E305" s="153"/>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P305" s="134"/>
      <c r="AQ305" s="134"/>
      <c r="AR305" s="134"/>
      <c r="AS305" s="134"/>
      <c r="AT305" s="134"/>
      <c r="AU305" s="134"/>
      <c r="AV305" s="134"/>
      <c r="AW305" s="134"/>
      <c r="AX305" s="134"/>
      <c r="AY305" s="134"/>
      <c r="AZ305" s="134"/>
      <c r="BA305" s="134"/>
    </row>
    <row r="306" spans="1:53" s="155" customFormat="1" ht="15.75">
      <c r="A306" s="138"/>
      <c r="B306" s="152"/>
      <c r="C306" s="153"/>
      <c r="D306" s="153"/>
      <c r="E306" s="153"/>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P306" s="134"/>
      <c r="AQ306" s="134"/>
      <c r="AR306" s="134"/>
      <c r="AS306" s="134"/>
      <c r="AT306" s="134"/>
      <c r="AU306" s="134"/>
      <c r="AV306" s="134"/>
      <c r="AW306" s="134"/>
      <c r="AX306" s="134"/>
      <c r="AY306" s="134"/>
      <c r="AZ306" s="134"/>
      <c r="BA306" s="134"/>
    </row>
    <row r="307" spans="1:53" s="155" customFormat="1" ht="15.75">
      <c r="A307" s="138"/>
      <c r="B307" s="152"/>
      <c r="C307" s="153"/>
      <c r="D307" s="153"/>
      <c r="E307" s="153"/>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P307" s="134"/>
      <c r="AQ307" s="134"/>
      <c r="AR307" s="134"/>
      <c r="AS307" s="134"/>
      <c r="AT307" s="134"/>
      <c r="AU307" s="134"/>
      <c r="AV307" s="134"/>
      <c r="AW307" s="134"/>
      <c r="AX307" s="134"/>
      <c r="AY307" s="134"/>
      <c r="AZ307" s="134"/>
      <c r="BA307" s="134"/>
    </row>
    <row r="308" spans="1:53" s="155" customFormat="1" ht="15.75">
      <c r="A308" s="138"/>
      <c r="B308" s="152"/>
      <c r="C308" s="153"/>
      <c r="D308" s="153"/>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P308" s="134"/>
      <c r="AQ308" s="134"/>
      <c r="AR308" s="134"/>
      <c r="AS308" s="134"/>
      <c r="AT308" s="134"/>
      <c r="AU308" s="134"/>
      <c r="AV308" s="134"/>
      <c r="AW308" s="134"/>
      <c r="AX308" s="134"/>
      <c r="AY308" s="134"/>
      <c r="AZ308" s="134"/>
      <c r="BA308" s="134"/>
    </row>
    <row r="309" spans="1:53" s="155" customFormat="1" ht="15.75">
      <c r="A309" s="138"/>
      <c r="B309" s="152"/>
      <c r="C309" s="153"/>
      <c r="D309" s="153"/>
      <c r="E309" s="153"/>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P309" s="134"/>
      <c r="AQ309" s="134"/>
      <c r="AR309" s="134"/>
      <c r="AS309" s="134"/>
      <c r="AT309" s="134"/>
      <c r="AU309" s="134"/>
      <c r="AV309" s="134"/>
      <c r="AW309" s="134"/>
      <c r="AX309" s="134"/>
      <c r="AY309" s="134"/>
      <c r="AZ309" s="134"/>
      <c r="BA309" s="134"/>
    </row>
    <row r="310" spans="1:53" s="155" customFormat="1" ht="15.75">
      <c r="A310" s="138"/>
      <c r="B310" s="152"/>
      <c r="C310" s="153"/>
      <c r="D310" s="153"/>
      <c r="E310" s="153"/>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P310" s="134"/>
      <c r="AQ310" s="134"/>
      <c r="AR310" s="134"/>
      <c r="AS310" s="134"/>
      <c r="AT310" s="134"/>
      <c r="AU310" s="134"/>
      <c r="AV310" s="134"/>
      <c r="AW310" s="134"/>
      <c r="AX310" s="134"/>
      <c r="AY310" s="134"/>
      <c r="AZ310" s="134"/>
      <c r="BA310" s="134"/>
    </row>
    <row r="311" spans="1:53" s="155" customFormat="1" ht="15.75">
      <c r="A311" s="138"/>
      <c r="B311" s="152"/>
      <c r="C311" s="153"/>
      <c r="D311" s="153"/>
      <c r="E311" s="153"/>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P311" s="134"/>
      <c r="AQ311" s="134"/>
      <c r="AR311" s="134"/>
      <c r="AS311" s="134"/>
      <c r="AT311" s="134"/>
      <c r="AU311" s="134"/>
      <c r="AV311" s="134"/>
      <c r="AW311" s="134"/>
      <c r="AX311" s="134"/>
      <c r="AY311" s="134"/>
      <c r="AZ311" s="134"/>
      <c r="BA311" s="134"/>
    </row>
    <row r="312" spans="1:53" s="155" customFormat="1" ht="15.75">
      <c r="A312" s="138"/>
      <c r="B312" s="152"/>
      <c r="C312" s="153"/>
      <c r="D312" s="153"/>
      <c r="E312" s="153"/>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P312" s="134"/>
      <c r="AQ312" s="134"/>
      <c r="AR312" s="134"/>
      <c r="AS312" s="134"/>
      <c r="AT312" s="134"/>
      <c r="AU312" s="134"/>
      <c r="AV312" s="134"/>
      <c r="AW312" s="134"/>
      <c r="AX312" s="134"/>
      <c r="AY312" s="134"/>
      <c r="AZ312" s="134"/>
      <c r="BA312" s="134"/>
    </row>
    <row r="313" spans="1:53" s="155" customFormat="1" ht="15.75">
      <c r="A313" s="138"/>
      <c r="B313" s="152"/>
      <c r="C313" s="153"/>
      <c r="D313" s="153"/>
      <c r="E313" s="153"/>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P313" s="134"/>
      <c r="AQ313" s="134"/>
      <c r="AR313" s="134"/>
      <c r="AS313" s="134"/>
      <c r="AT313" s="134"/>
      <c r="AU313" s="134"/>
      <c r="AV313" s="134"/>
      <c r="AW313" s="134"/>
      <c r="AX313" s="134"/>
      <c r="AY313" s="134"/>
      <c r="AZ313" s="134"/>
      <c r="BA313" s="134"/>
    </row>
    <row r="314" spans="1:53" s="155" customFormat="1" ht="15.75">
      <c r="A314" s="138"/>
      <c r="B314" s="152"/>
      <c r="C314" s="153"/>
      <c r="D314" s="153"/>
      <c r="E314" s="153"/>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P314" s="134"/>
      <c r="AQ314" s="134"/>
      <c r="AR314" s="134"/>
      <c r="AS314" s="134"/>
      <c r="AT314" s="134"/>
      <c r="AU314" s="134"/>
      <c r="AV314" s="134"/>
      <c r="AW314" s="134"/>
      <c r="AX314" s="134"/>
      <c r="AY314" s="134"/>
      <c r="AZ314" s="134"/>
      <c r="BA314" s="134"/>
    </row>
    <row r="315" spans="1:53" s="155" customFormat="1" ht="15.75">
      <c r="A315" s="138"/>
      <c r="B315" s="152"/>
      <c r="C315" s="153"/>
      <c r="D315" s="153"/>
      <c r="E315" s="153"/>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P315" s="134"/>
      <c r="AQ315" s="134"/>
      <c r="AR315" s="134"/>
      <c r="AS315" s="134"/>
      <c r="AT315" s="134"/>
      <c r="AU315" s="134"/>
      <c r="AV315" s="134"/>
      <c r="AW315" s="134"/>
      <c r="AX315" s="134"/>
      <c r="AY315" s="134"/>
      <c r="AZ315" s="134"/>
      <c r="BA315" s="134"/>
    </row>
    <row r="316" spans="1:53" s="155" customFormat="1" ht="15.75">
      <c r="A316" s="138"/>
      <c r="B316" s="152"/>
      <c r="C316" s="153"/>
      <c r="D316" s="153"/>
      <c r="E316" s="153"/>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P316" s="134"/>
      <c r="AQ316" s="134"/>
      <c r="AR316" s="134"/>
      <c r="AS316" s="134"/>
      <c r="AT316" s="134"/>
      <c r="AU316" s="134"/>
      <c r="AV316" s="134"/>
      <c r="AW316" s="134"/>
      <c r="AX316" s="134"/>
      <c r="AY316" s="134"/>
      <c r="AZ316" s="134"/>
      <c r="BA316" s="134"/>
    </row>
    <row r="317" spans="1:53" s="155" customFormat="1" ht="15.75">
      <c r="A317" s="138"/>
      <c r="B317" s="152"/>
      <c r="C317" s="153"/>
      <c r="D317" s="153"/>
      <c r="E317" s="153"/>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P317" s="134"/>
      <c r="AQ317" s="134"/>
      <c r="AR317" s="134"/>
      <c r="AS317" s="134"/>
      <c r="AT317" s="134"/>
      <c r="AU317" s="134"/>
      <c r="AV317" s="134"/>
      <c r="AW317" s="134"/>
      <c r="AX317" s="134"/>
      <c r="AY317" s="134"/>
      <c r="AZ317" s="134"/>
      <c r="BA317" s="134"/>
    </row>
    <row r="318" spans="1:53" s="155" customFormat="1" ht="15.75">
      <c r="A318" s="138"/>
      <c r="B318" s="152"/>
      <c r="C318" s="153"/>
      <c r="D318" s="153"/>
      <c r="E318" s="153"/>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P318" s="134"/>
      <c r="AQ318" s="134"/>
      <c r="AR318" s="134"/>
      <c r="AS318" s="134"/>
      <c r="AT318" s="134"/>
      <c r="AU318" s="134"/>
      <c r="AV318" s="134"/>
      <c r="AW318" s="134"/>
      <c r="AX318" s="134"/>
      <c r="AY318" s="134"/>
      <c r="AZ318" s="134"/>
      <c r="BA318" s="134"/>
    </row>
    <row r="319" spans="1:53" s="155" customFormat="1" ht="15.75">
      <c r="A319" s="138"/>
      <c r="B319" s="152"/>
      <c r="C319" s="153"/>
      <c r="D319" s="153"/>
      <c r="E319" s="153"/>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P319" s="134"/>
      <c r="AQ319" s="134"/>
      <c r="AR319" s="134"/>
      <c r="AS319" s="134"/>
      <c r="AT319" s="134"/>
      <c r="AU319" s="134"/>
      <c r="AV319" s="134"/>
      <c r="AW319" s="134"/>
      <c r="AX319" s="134"/>
      <c r="AY319" s="134"/>
      <c r="AZ319" s="134"/>
      <c r="BA319" s="134"/>
    </row>
    <row r="320" spans="1:53" s="155" customFormat="1" ht="15.75">
      <c r="A320" s="138"/>
      <c r="B320" s="152"/>
      <c r="C320" s="153"/>
      <c r="D320" s="153"/>
      <c r="E320" s="153"/>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P320" s="134"/>
      <c r="AQ320" s="134"/>
      <c r="AR320" s="134"/>
      <c r="AS320" s="134"/>
      <c r="AT320" s="134"/>
      <c r="AU320" s="134"/>
      <c r="AV320" s="134"/>
      <c r="AW320" s="134"/>
      <c r="AX320" s="134"/>
      <c r="AY320" s="134"/>
      <c r="AZ320" s="134"/>
      <c r="BA320" s="134"/>
    </row>
    <row r="321" spans="1:53" s="155" customFormat="1" ht="15.75">
      <c r="A321" s="138"/>
      <c r="B321" s="152"/>
      <c r="C321" s="153"/>
      <c r="D321" s="153"/>
      <c r="E321" s="153"/>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P321" s="134"/>
      <c r="AQ321" s="134"/>
      <c r="AR321" s="134"/>
      <c r="AS321" s="134"/>
      <c r="AT321" s="134"/>
      <c r="AU321" s="134"/>
      <c r="AV321" s="134"/>
      <c r="AW321" s="134"/>
      <c r="AX321" s="134"/>
      <c r="AY321" s="134"/>
      <c r="AZ321" s="134"/>
      <c r="BA321" s="134"/>
    </row>
    <row r="322" spans="1:53" s="155" customFormat="1" ht="15.75">
      <c r="A322" s="138"/>
      <c r="B322" s="152"/>
      <c r="C322" s="153"/>
      <c r="D322" s="153"/>
      <c r="E322" s="153"/>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P322" s="134"/>
      <c r="AQ322" s="134"/>
      <c r="AR322" s="134"/>
      <c r="AS322" s="134"/>
      <c r="AT322" s="134"/>
      <c r="AU322" s="134"/>
      <c r="AV322" s="134"/>
      <c r="AW322" s="134"/>
      <c r="AX322" s="134"/>
      <c r="AY322" s="134"/>
      <c r="AZ322" s="134"/>
      <c r="BA322" s="134"/>
    </row>
    <row r="323" spans="1:53" s="155" customFormat="1" ht="15.75">
      <c r="A323" s="138"/>
      <c r="B323" s="152"/>
      <c r="C323" s="153"/>
      <c r="D323" s="153"/>
      <c r="E323" s="153"/>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P323" s="134"/>
      <c r="AQ323" s="134"/>
      <c r="AR323" s="134"/>
      <c r="AS323" s="134"/>
      <c r="AT323" s="134"/>
      <c r="AU323" s="134"/>
      <c r="AV323" s="134"/>
      <c r="AW323" s="134"/>
      <c r="AX323" s="134"/>
      <c r="AY323" s="134"/>
      <c r="AZ323" s="134"/>
      <c r="BA323" s="134"/>
    </row>
    <row r="324" spans="1:53" s="155" customFormat="1" ht="15.75">
      <c r="A324" s="138"/>
      <c r="B324" s="152"/>
      <c r="C324" s="153"/>
      <c r="D324" s="153"/>
      <c r="E324" s="153"/>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P324" s="134"/>
      <c r="AQ324" s="134"/>
      <c r="AR324" s="134"/>
      <c r="AS324" s="134"/>
      <c r="AT324" s="134"/>
      <c r="AU324" s="134"/>
      <c r="AV324" s="134"/>
      <c r="AW324" s="134"/>
      <c r="AX324" s="134"/>
      <c r="AY324" s="134"/>
      <c r="AZ324" s="134"/>
      <c r="BA324" s="134"/>
    </row>
    <row r="325" spans="1:53" s="155" customFormat="1" ht="15.75">
      <c r="A325" s="138"/>
      <c r="B325" s="152"/>
      <c r="C325" s="153"/>
      <c r="D325" s="153"/>
      <c r="E325" s="153"/>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P325" s="134"/>
      <c r="AQ325" s="134"/>
      <c r="AR325" s="134"/>
      <c r="AS325" s="134"/>
      <c r="AT325" s="134"/>
      <c r="AU325" s="134"/>
      <c r="AV325" s="134"/>
      <c r="AW325" s="134"/>
      <c r="AX325" s="134"/>
      <c r="AY325" s="134"/>
      <c r="AZ325" s="134"/>
      <c r="BA325" s="134"/>
    </row>
    <row r="326" spans="1:53" s="155" customFormat="1" ht="15.75">
      <c r="A326" s="138"/>
      <c r="B326" s="152"/>
      <c r="C326" s="153"/>
      <c r="D326" s="153"/>
      <c r="E326" s="153"/>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P326" s="134"/>
      <c r="AQ326" s="134"/>
      <c r="AR326" s="134"/>
      <c r="AS326" s="134"/>
      <c r="AT326" s="134"/>
      <c r="AU326" s="134"/>
      <c r="AV326" s="134"/>
      <c r="AW326" s="134"/>
      <c r="AX326" s="134"/>
      <c r="AY326" s="134"/>
      <c r="AZ326" s="134"/>
      <c r="BA326" s="134"/>
    </row>
    <row r="327" spans="1:53" s="155" customFormat="1" ht="15.75">
      <c r="A327" s="138"/>
      <c r="B327" s="152"/>
      <c r="C327" s="153"/>
      <c r="D327" s="153"/>
      <c r="E327" s="153"/>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P327" s="134"/>
      <c r="AQ327" s="134"/>
      <c r="AR327" s="134"/>
      <c r="AS327" s="134"/>
      <c r="AT327" s="134"/>
      <c r="AU327" s="134"/>
      <c r="AV327" s="134"/>
      <c r="AW327" s="134"/>
      <c r="AX327" s="134"/>
      <c r="AY327" s="134"/>
      <c r="AZ327" s="134"/>
      <c r="BA327" s="134"/>
    </row>
    <row r="328" spans="1:53" s="155" customFormat="1" ht="15.75">
      <c r="A328" s="138"/>
      <c r="B328" s="152"/>
      <c r="C328" s="153"/>
      <c r="D328" s="153"/>
      <c r="E328" s="153"/>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P328" s="134"/>
      <c r="AQ328" s="134"/>
      <c r="AR328" s="134"/>
      <c r="AS328" s="134"/>
      <c r="AT328" s="134"/>
      <c r="AU328" s="134"/>
      <c r="AV328" s="134"/>
      <c r="AW328" s="134"/>
      <c r="AX328" s="134"/>
      <c r="AY328" s="134"/>
      <c r="AZ328" s="134"/>
      <c r="BA328" s="134"/>
    </row>
    <row r="329" spans="1:53" s="155" customFormat="1" ht="15.75">
      <c r="A329" s="138"/>
      <c r="B329" s="152"/>
      <c r="C329" s="153"/>
      <c r="D329" s="153"/>
      <c r="E329" s="153"/>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P329" s="134"/>
      <c r="AQ329" s="134"/>
      <c r="AR329" s="134"/>
      <c r="AS329" s="134"/>
      <c r="AT329" s="134"/>
      <c r="AU329" s="134"/>
      <c r="AV329" s="134"/>
      <c r="AW329" s="134"/>
      <c r="AX329" s="134"/>
      <c r="AY329" s="134"/>
      <c r="AZ329" s="134"/>
      <c r="BA329" s="134"/>
    </row>
    <row r="330" spans="1:53" s="155" customFormat="1" ht="15.75">
      <c r="A330" s="138"/>
      <c r="B330" s="152"/>
      <c r="C330" s="153"/>
      <c r="D330" s="153"/>
      <c r="E330" s="153"/>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P330" s="134"/>
      <c r="AQ330" s="134"/>
      <c r="AR330" s="134"/>
      <c r="AS330" s="134"/>
      <c r="AT330" s="134"/>
      <c r="AU330" s="134"/>
      <c r="AV330" s="134"/>
      <c r="AW330" s="134"/>
      <c r="AX330" s="134"/>
      <c r="AY330" s="134"/>
      <c r="AZ330" s="134"/>
      <c r="BA330" s="134"/>
    </row>
    <row r="331" spans="1:53" s="155" customFormat="1" ht="15.75">
      <c r="A331" s="138"/>
      <c r="B331" s="152"/>
      <c r="C331" s="153"/>
      <c r="D331" s="153"/>
      <c r="E331" s="153"/>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P331" s="134"/>
      <c r="AQ331" s="134"/>
      <c r="AR331" s="134"/>
      <c r="AS331" s="134"/>
      <c r="AT331" s="134"/>
      <c r="AU331" s="134"/>
      <c r="AV331" s="134"/>
      <c r="AW331" s="134"/>
      <c r="AX331" s="134"/>
      <c r="AY331" s="134"/>
      <c r="AZ331" s="134"/>
      <c r="BA331" s="134"/>
    </row>
    <row r="332" spans="1:53" s="155" customFormat="1" ht="15.75">
      <c r="A332" s="138"/>
      <c r="B332" s="152"/>
      <c r="C332" s="153"/>
      <c r="D332" s="153"/>
      <c r="E332" s="153"/>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P332" s="134"/>
      <c r="AQ332" s="134"/>
      <c r="AR332" s="134"/>
      <c r="AS332" s="134"/>
      <c r="AT332" s="134"/>
      <c r="AU332" s="134"/>
      <c r="AV332" s="134"/>
      <c r="AW332" s="134"/>
      <c r="AX332" s="134"/>
      <c r="AY332" s="134"/>
      <c r="AZ332" s="134"/>
      <c r="BA332" s="134"/>
    </row>
    <row r="333" spans="1:53" s="155" customFormat="1" ht="15.75">
      <c r="A333" s="138"/>
      <c r="B333" s="152"/>
      <c r="C333" s="153"/>
      <c r="D333" s="153"/>
      <c r="E333" s="153"/>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P333" s="134"/>
      <c r="AQ333" s="134"/>
      <c r="AR333" s="134"/>
      <c r="AS333" s="134"/>
      <c r="AT333" s="134"/>
      <c r="AU333" s="134"/>
      <c r="AV333" s="134"/>
      <c r="AW333" s="134"/>
      <c r="AX333" s="134"/>
      <c r="AY333" s="134"/>
      <c r="AZ333" s="134"/>
      <c r="BA333" s="134"/>
    </row>
    <row r="334" spans="1:53" s="155" customFormat="1" ht="15.75">
      <c r="A334" s="138"/>
      <c r="B334" s="152"/>
      <c r="C334" s="153"/>
      <c r="D334" s="153"/>
      <c r="E334" s="153"/>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P334" s="134"/>
      <c r="AQ334" s="134"/>
      <c r="AR334" s="134"/>
      <c r="AS334" s="134"/>
      <c r="AT334" s="134"/>
      <c r="AU334" s="134"/>
      <c r="AV334" s="134"/>
      <c r="AW334" s="134"/>
      <c r="AX334" s="134"/>
      <c r="AY334" s="134"/>
      <c r="AZ334" s="134"/>
      <c r="BA334" s="134"/>
    </row>
    <row r="335" spans="1:53" s="155" customFormat="1" ht="15.75">
      <c r="A335" s="138"/>
      <c r="B335" s="152"/>
      <c r="C335" s="153"/>
      <c r="D335" s="153"/>
      <c r="E335" s="153"/>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P335" s="134"/>
      <c r="AQ335" s="134"/>
      <c r="AR335" s="134"/>
      <c r="AS335" s="134"/>
      <c r="AT335" s="134"/>
      <c r="AU335" s="134"/>
      <c r="AV335" s="134"/>
      <c r="AW335" s="134"/>
      <c r="AX335" s="134"/>
      <c r="AY335" s="134"/>
      <c r="AZ335" s="134"/>
      <c r="BA335" s="134"/>
    </row>
    <row r="336" spans="1:53" s="155" customFormat="1" ht="15.75">
      <c r="A336" s="138"/>
      <c r="B336" s="152"/>
      <c r="C336" s="153"/>
      <c r="D336" s="153"/>
      <c r="E336" s="153"/>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P336" s="134"/>
      <c r="AQ336" s="134"/>
      <c r="AR336" s="134"/>
      <c r="AS336" s="134"/>
      <c r="AT336" s="134"/>
      <c r="AU336" s="134"/>
      <c r="AV336" s="134"/>
      <c r="AW336" s="134"/>
      <c r="AX336" s="134"/>
      <c r="AY336" s="134"/>
      <c r="AZ336" s="134"/>
      <c r="BA336" s="134"/>
    </row>
    <row r="337" spans="1:53" s="155" customFormat="1" ht="15.75">
      <c r="A337" s="138"/>
      <c r="B337" s="152"/>
      <c r="C337" s="153"/>
      <c r="D337" s="153"/>
      <c r="E337" s="153"/>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P337" s="134"/>
      <c r="AQ337" s="134"/>
      <c r="AR337" s="134"/>
      <c r="AS337" s="134"/>
      <c r="AT337" s="134"/>
      <c r="AU337" s="134"/>
      <c r="AV337" s="134"/>
      <c r="AW337" s="134"/>
      <c r="AX337" s="134"/>
      <c r="AY337" s="134"/>
      <c r="AZ337" s="134"/>
      <c r="BA337" s="134"/>
    </row>
    <row r="338" spans="1:53" s="155" customFormat="1" ht="15.75">
      <c r="A338" s="138"/>
      <c r="B338" s="152"/>
      <c r="C338" s="153"/>
      <c r="D338" s="153"/>
      <c r="E338" s="153"/>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P338" s="134"/>
      <c r="AQ338" s="134"/>
      <c r="AR338" s="134"/>
      <c r="AS338" s="134"/>
      <c r="AT338" s="134"/>
      <c r="AU338" s="134"/>
      <c r="AV338" s="134"/>
      <c r="AW338" s="134"/>
      <c r="AX338" s="134"/>
      <c r="AY338" s="134"/>
      <c r="AZ338" s="134"/>
      <c r="BA338" s="134"/>
    </row>
    <row r="339" spans="1:53" s="155" customFormat="1" ht="15.75">
      <c r="A339" s="138"/>
      <c r="B339" s="152"/>
      <c r="C339" s="153"/>
      <c r="D339" s="153"/>
      <c r="E339" s="153"/>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P339" s="134"/>
      <c r="AQ339" s="134"/>
      <c r="AR339" s="134"/>
      <c r="AS339" s="134"/>
      <c r="AT339" s="134"/>
      <c r="AU339" s="134"/>
      <c r="AV339" s="134"/>
      <c r="AW339" s="134"/>
      <c r="AX339" s="134"/>
      <c r="AY339" s="134"/>
      <c r="AZ339" s="134"/>
      <c r="BA339" s="134"/>
    </row>
    <row r="340" spans="1:53" s="155" customFormat="1" ht="15.75">
      <c r="A340" s="138"/>
      <c r="B340" s="152"/>
      <c r="C340" s="153"/>
      <c r="D340" s="153"/>
      <c r="E340" s="153"/>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P340" s="134"/>
      <c r="AQ340" s="134"/>
      <c r="AR340" s="134"/>
      <c r="AS340" s="134"/>
      <c r="AT340" s="134"/>
      <c r="AU340" s="134"/>
      <c r="AV340" s="134"/>
      <c r="AW340" s="134"/>
      <c r="AX340" s="134"/>
      <c r="AY340" s="134"/>
      <c r="AZ340" s="134"/>
      <c r="BA340" s="134"/>
    </row>
    <row r="341" spans="1:53" s="155" customFormat="1" ht="15.75">
      <c r="A341" s="138"/>
      <c r="B341" s="152"/>
      <c r="C341" s="153"/>
      <c r="D341" s="153"/>
      <c r="E341" s="153"/>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P341" s="134"/>
      <c r="AQ341" s="134"/>
      <c r="AR341" s="134"/>
      <c r="AS341" s="134"/>
      <c r="AT341" s="134"/>
      <c r="AU341" s="134"/>
      <c r="AV341" s="134"/>
      <c r="AW341" s="134"/>
      <c r="AX341" s="134"/>
      <c r="AY341" s="134"/>
      <c r="AZ341" s="134"/>
      <c r="BA341" s="134"/>
    </row>
    <row r="342" spans="1:53" s="155" customFormat="1" ht="15.75">
      <c r="A342" s="138"/>
      <c r="B342" s="152"/>
      <c r="C342" s="153"/>
      <c r="D342" s="153"/>
      <c r="E342" s="153"/>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P342" s="134"/>
      <c r="AQ342" s="134"/>
      <c r="AR342" s="134"/>
      <c r="AS342" s="134"/>
      <c r="AT342" s="134"/>
      <c r="AU342" s="134"/>
      <c r="AV342" s="134"/>
      <c r="AW342" s="134"/>
      <c r="AX342" s="134"/>
      <c r="AY342" s="134"/>
      <c r="AZ342" s="134"/>
      <c r="BA342" s="134"/>
    </row>
    <row r="343" spans="1:53" s="155" customFormat="1" ht="15.75">
      <c r="A343" s="138"/>
      <c r="B343" s="152"/>
      <c r="C343" s="153"/>
      <c r="D343" s="153"/>
      <c r="E343" s="153"/>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P343" s="134"/>
      <c r="AQ343" s="134"/>
      <c r="AR343" s="134"/>
      <c r="AS343" s="134"/>
      <c r="AT343" s="134"/>
      <c r="AU343" s="134"/>
      <c r="AV343" s="134"/>
      <c r="AW343" s="134"/>
      <c r="AX343" s="134"/>
      <c r="AY343" s="134"/>
      <c r="AZ343" s="134"/>
      <c r="BA343" s="134"/>
    </row>
    <row r="344" spans="1:53" s="155" customFormat="1" ht="15.75">
      <c r="A344" s="138"/>
      <c r="B344" s="152"/>
      <c r="C344" s="153"/>
      <c r="D344" s="153"/>
      <c r="E344" s="153"/>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P344" s="134"/>
      <c r="AQ344" s="134"/>
      <c r="AR344" s="134"/>
      <c r="AS344" s="134"/>
      <c r="AT344" s="134"/>
      <c r="AU344" s="134"/>
      <c r="AV344" s="134"/>
      <c r="AW344" s="134"/>
      <c r="AX344" s="134"/>
      <c r="AY344" s="134"/>
      <c r="AZ344" s="134"/>
      <c r="BA344" s="134"/>
    </row>
    <row r="345" spans="1:53" s="155" customFormat="1" ht="15.75">
      <c r="A345" s="138"/>
      <c r="B345" s="152"/>
      <c r="C345" s="153"/>
      <c r="D345" s="153"/>
      <c r="E345" s="153"/>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P345" s="134"/>
      <c r="AQ345" s="134"/>
      <c r="AR345" s="134"/>
      <c r="AS345" s="134"/>
      <c r="AT345" s="134"/>
      <c r="AU345" s="134"/>
      <c r="AV345" s="134"/>
      <c r="AW345" s="134"/>
      <c r="AX345" s="134"/>
      <c r="AY345" s="134"/>
      <c r="AZ345" s="134"/>
      <c r="BA345" s="134"/>
    </row>
    <row r="346" spans="1:53" s="155" customFormat="1" ht="15.75">
      <c r="A346" s="138"/>
      <c r="B346" s="152"/>
      <c r="C346" s="153"/>
      <c r="D346" s="153"/>
      <c r="E346" s="153"/>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P346" s="134"/>
      <c r="AQ346" s="134"/>
      <c r="AR346" s="134"/>
      <c r="AS346" s="134"/>
      <c r="AT346" s="134"/>
      <c r="AU346" s="134"/>
      <c r="AV346" s="134"/>
      <c r="AW346" s="134"/>
      <c r="AX346" s="134"/>
      <c r="AY346" s="134"/>
      <c r="AZ346" s="134"/>
      <c r="BA346" s="134"/>
    </row>
    <row r="347" spans="1:53" s="155" customFormat="1" ht="15.75">
      <c r="A347" s="138"/>
      <c r="B347" s="152"/>
      <c r="C347" s="153"/>
      <c r="D347" s="153"/>
      <c r="E347" s="153"/>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P347" s="134"/>
      <c r="AQ347" s="134"/>
      <c r="AR347" s="134"/>
      <c r="AS347" s="134"/>
      <c r="AT347" s="134"/>
      <c r="AU347" s="134"/>
      <c r="AV347" s="134"/>
      <c r="AW347" s="134"/>
      <c r="AX347" s="134"/>
      <c r="AY347" s="134"/>
      <c r="AZ347" s="134"/>
      <c r="BA347" s="134"/>
    </row>
    <row r="348" spans="1:53" s="155" customFormat="1" ht="15.75">
      <c r="A348" s="138"/>
      <c r="B348" s="152"/>
      <c r="C348" s="153"/>
      <c r="D348" s="153"/>
      <c r="E348" s="153"/>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P348" s="134"/>
      <c r="AQ348" s="134"/>
      <c r="AR348" s="134"/>
      <c r="AS348" s="134"/>
      <c r="AT348" s="134"/>
      <c r="AU348" s="134"/>
      <c r="AV348" s="134"/>
      <c r="AW348" s="134"/>
      <c r="AX348" s="134"/>
      <c r="AY348" s="134"/>
      <c r="AZ348" s="134"/>
      <c r="BA348" s="134"/>
    </row>
    <row r="349" spans="1:53" s="155" customFormat="1" ht="15.75">
      <c r="A349" s="138"/>
      <c r="B349" s="152"/>
      <c r="C349" s="153"/>
      <c r="D349" s="153"/>
      <c r="E349" s="153"/>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P349" s="134"/>
      <c r="AQ349" s="134"/>
      <c r="AR349" s="134"/>
      <c r="AS349" s="134"/>
      <c r="AT349" s="134"/>
      <c r="AU349" s="134"/>
      <c r="AV349" s="134"/>
      <c r="AW349" s="134"/>
      <c r="AX349" s="134"/>
      <c r="AY349" s="134"/>
      <c r="AZ349" s="134"/>
      <c r="BA349" s="134"/>
    </row>
    <row r="350" spans="1:53" s="155" customFormat="1" ht="15.75">
      <c r="A350" s="138"/>
      <c r="B350" s="152"/>
      <c r="C350" s="153"/>
      <c r="D350" s="153"/>
      <c r="E350" s="153"/>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P350" s="134"/>
      <c r="AQ350" s="134"/>
      <c r="AR350" s="134"/>
      <c r="AS350" s="134"/>
      <c r="AT350" s="134"/>
      <c r="AU350" s="134"/>
      <c r="AV350" s="134"/>
      <c r="AW350" s="134"/>
      <c r="AX350" s="134"/>
      <c r="AY350" s="134"/>
      <c r="AZ350" s="134"/>
      <c r="BA350" s="134"/>
    </row>
    <row r="351" spans="1:53" s="155" customFormat="1" ht="15.75">
      <c r="A351" s="138"/>
      <c r="B351" s="152"/>
      <c r="C351" s="153"/>
      <c r="D351" s="153"/>
      <c r="E351" s="153"/>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P351" s="134"/>
      <c r="AQ351" s="134"/>
      <c r="AR351" s="134"/>
      <c r="AS351" s="134"/>
      <c r="AT351" s="134"/>
      <c r="AU351" s="134"/>
      <c r="AV351" s="134"/>
      <c r="AW351" s="134"/>
      <c r="AX351" s="134"/>
      <c r="AY351" s="134"/>
      <c r="AZ351" s="134"/>
      <c r="BA351" s="134"/>
    </row>
    <row r="352" spans="1:53" s="155" customFormat="1" ht="15.75">
      <c r="A352" s="138"/>
      <c r="B352" s="152"/>
      <c r="C352" s="153"/>
      <c r="D352" s="153"/>
      <c r="E352" s="153"/>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P352" s="134"/>
      <c r="AQ352" s="134"/>
      <c r="AR352" s="134"/>
      <c r="AS352" s="134"/>
      <c r="AT352" s="134"/>
      <c r="AU352" s="134"/>
      <c r="AV352" s="134"/>
      <c r="AW352" s="134"/>
      <c r="AX352" s="134"/>
      <c r="AY352" s="134"/>
      <c r="AZ352" s="134"/>
      <c r="BA352" s="134"/>
    </row>
    <row r="353" spans="1:53" s="155" customFormat="1" ht="15.75">
      <c r="A353" s="138"/>
      <c r="B353" s="152"/>
      <c r="C353" s="153"/>
      <c r="D353" s="153"/>
      <c r="E353" s="153"/>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P353" s="134"/>
      <c r="AQ353" s="134"/>
      <c r="AR353" s="134"/>
      <c r="AS353" s="134"/>
      <c r="AT353" s="134"/>
      <c r="AU353" s="134"/>
      <c r="AV353" s="134"/>
      <c r="AW353" s="134"/>
      <c r="AX353" s="134"/>
      <c r="AY353" s="134"/>
      <c r="AZ353" s="134"/>
      <c r="BA353" s="134"/>
    </row>
    <row r="354" spans="1:53" s="155" customFormat="1" ht="15.75">
      <c r="A354" s="138"/>
      <c r="B354" s="152"/>
      <c r="C354" s="153"/>
      <c r="D354" s="153"/>
      <c r="E354" s="153"/>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P354" s="134"/>
      <c r="AQ354" s="134"/>
      <c r="AR354" s="134"/>
      <c r="AS354" s="134"/>
      <c r="AT354" s="134"/>
      <c r="AU354" s="134"/>
      <c r="AV354" s="134"/>
      <c r="AW354" s="134"/>
      <c r="AX354" s="134"/>
      <c r="AY354" s="134"/>
      <c r="AZ354" s="134"/>
      <c r="BA354" s="134"/>
    </row>
    <row r="355" spans="1:53" s="155" customFormat="1" ht="15.75">
      <c r="A355" s="138"/>
      <c r="B355" s="152"/>
      <c r="C355" s="153"/>
      <c r="D355" s="153"/>
      <c r="E355" s="153"/>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P355" s="134"/>
      <c r="AQ355" s="134"/>
      <c r="AR355" s="134"/>
      <c r="AS355" s="134"/>
      <c r="AT355" s="134"/>
      <c r="AU355" s="134"/>
      <c r="AV355" s="134"/>
      <c r="AW355" s="134"/>
      <c r="AX355" s="134"/>
      <c r="AY355" s="134"/>
      <c r="AZ355" s="134"/>
      <c r="BA355" s="134"/>
    </row>
    <row r="356" spans="1:53" s="155" customFormat="1" ht="15.75">
      <c r="A356" s="138"/>
      <c r="B356" s="152"/>
      <c r="C356" s="153"/>
      <c r="D356" s="153"/>
      <c r="E356" s="153"/>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P356" s="134"/>
      <c r="AQ356" s="134"/>
      <c r="AR356" s="134"/>
      <c r="AS356" s="134"/>
      <c r="AT356" s="134"/>
      <c r="AU356" s="134"/>
      <c r="AV356" s="134"/>
      <c r="AW356" s="134"/>
      <c r="AX356" s="134"/>
      <c r="AY356" s="134"/>
      <c r="AZ356" s="134"/>
      <c r="BA356" s="134"/>
    </row>
    <row r="357" spans="1:53" s="155" customFormat="1" ht="15.75">
      <c r="A357" s="138"/>
      <c r="B357" s="152"/>
      <c r="C357" s="153"/>
      <c r="D357" s="153"/>
      <c r="E357" s="153"/>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P357" s="134"/>
      <c r="AQ357" s="134"/>
      <c r="AR357" s="134"/>
      <c r="AS357" s="134"/>
      <c r="AT357" s="134"/>
      <c r="AU357" s="134"/>
      <c r="AV357" s="134"/>
      <c r="AW357" s="134"/>
      <c r="AX357" s="134"/>
      <c r="AY357" s="134"/>
      <c r="AZ357" s="134"/>
      <c r="BA357" s="134"/>
    </row>
    <row r="358" spans="1:53" s="155" customFormat="1" ht="15.75">
      <c r="A358" s="138"/>
      <c r="B358" s="152"/>
      <c r="C358" s="153"/>
      <c r="D358" s="153"/>
      <c r="E358" s="153"/>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P358" s="134"/>
      <c r="AQ358" s="134"/>
      <c r="AR358" s="134"/>
      <c r="AS358" s="134"/>
      <c r="AT358" s="134"/>
      <c r="AU358" s="134"/>
      <c r="AV358" s="134"/>
      <c r="AW358" s="134"/>
      <c r="AX358" s="134"/>
      <c r="AY358" s="134"/>
      <c r="AZ358" s="134"/>
      <c r="BA358" s="134"/>
    </row>
    <row r="359" spans="1:53" s="155" customFormat="1" ht="15.75">
      <c r="A359" s="138"/>
      <c r="B359" s="152"/>
      <c r="C359" s="153"/>
      <c r="D359" s="153"/>
      <c r="E359" s="153"/>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P359" s="134"/>
      <c r="AQ359" s="134"/>
      <c r="AR359" s="134"/>
      <c r="AS359" s="134"/>
      <c r="AT359" s="134"/>
      <c r="AU359" s="134"/>
      <c r="AV359" s="134"/>
      <c r="AW359" s="134"/>
      <c r="AX359" s="134"/>
      <c r="AY359" s="134"/>
      <c r="AZ359" s="134"/>
      <c r="BA359" s="134"/>
    </row>
    <row r="360" spans="1:53" s="155" customFormat="1" ht="15.75">
      <c r="A360" s="138"/>
      <c r="B360" s="152"/>
      <c r="C360" s="153"/>
      <c r="D360" s="153"/>
      <c r="E360" s="153"/>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P360" s="134"/>
      <c r="AQ360" s="134"/>
      <c r="AR360" s="134"/>
      <c r="AS360" s="134"/>
      <c r="AT360" s="134"/>
      <c r="AU360" s="134"/>
      <c r="AV360" s="134"/>
      <c r="AW360" s="134"/>
      <c r="AX360" s="134"/>
      <c r="AY360" s="134"/>
      <c r="AZ360" s="134"/>
      <c r="BA360" s="134"/>
    </row>
    <row r="361" spans="1:53" s="155" customFormat="1" ht="15.75">
      <c r="A361" s="138"/>
      <c r="B361" s="152"/>
      <c r="C361" s="153"/>
      <c r="D361" s="153"/>
      <c r="E361" s="153"/>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P361" s="134"/>
      <c r="AQ361" s="134"/>
      <c r="AR361" s="134"/>
      <c r="AS361" s="134"/>
      <c r="AT361" s="134"/>
      <c r="AU361" s="134"/>
      <c r="AV361" s="134"/>
      <c r="AW361" s="134"/>
      <c r="AX361" s="134"/>
      <c r="AY361" s="134"/>
      <c r="AZ361" s="134"/>
      <c r="BA361" s="134"/>
    </row>
    <row r="362" spans="1:53" s="155" customFormat="1" ht="15.75">
      <c r="A362" s="138"/>
      <c r="B362" s="152"/>
      <c r="C362" s="153"/>
      <c r="D362" s="153"/>
      <c r="E362" s="153"/>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P362" s="134"/>
      <c r="AQ362" s="134"/>
      <c r="AR362" s="134"/>
      <c r="AS362" s="134"/>
      <c r="AT362" s="134"/>
      <c r="AU362" s="134"/>
      <c r="AV362" s="134"/>
      <c r="AW362" s="134"/>
      <c r="AX362" s="134"/>
      <c r="AY362" s="134"/>
      <c r="AZ362" s="134"/>
      <c r="BA362" s="134"/>
    </row>
    <row r="363" spans="1:53" s="155" customFormat="1" ht="15.75">
      <c r="A363" s="138"/>
      <c r="B363" s="152"/>
      <c r="C363" s="153"/>
      <c r="D363" s="153"/>
      <c r="E363" s="153"/>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P363" s="134"/>
      <c r="AQ363" s="134"/>
      <c r="AR363" s="134"/>
      <c r="AS363" s="134"/>
      <c r="AT363" s="134"/>
      <c r="AU363" s="134"/>
      <c r="AV363" s="134"/>
      <c r="AW363" s="134"/>
      <c r="AX363" s="134"/>
      <c r="AY363" s="134"/>
      <c r="AZ363" s="134"/>
      <c r="BA363" s="134"/>
    </row>
    <row r="364" spans="1:53" s="155" customFormat="1" ht="15.75">
      <c r="A364" s="138"/>
      <c r="B364" s="152"/>
      <c r="C364" s="153"/>
      <c r="D364" s="153"/>
      <c r="E364" s="153"/>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P364" s="134"/>
      <c r="AQ364" s="134"/>
      <c r="AR364" s="134"/>
      <c r="AS364" s="134"/>
      <c r="AT364" s="134"/>
      <c r="AU364" s="134"/>
      <c r="AV364" s="134"/>
      <c r="AW364" s="134"/>
      <c r="AX364" s="134"/>
      <c r="AY364" s="134"/>
      <c r="AZ364" s="134"/>
      <c r="BA364" s="134"/>
    </row>
    <row r="365" spans="1:53" s="155" customFormat="1" ht="15.75">
      <c r="A365" s="138"/>
      <c r="B365" s="152"/>
      <c r="C365" s="153"/>
      <c r="D365" s="153"/>
      <c r="E365" s="153"/>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P365" s="134"/>
      <c r="AQ365" s="134"/>
      <c r="AR365" s="134"/>
      <c r="AS365" s="134"/>
      <c r="AT365" s="134"/>
      <c r="AU365" s="134"/>
      <c r="AV365" s="134"/>
      <c r="AW365" s="134"/>
      <c r="AX365" s="134"/>
      <c r="AY365" s="134"/>
      <c r="AZ365" s="134"/>
      <c r="BA365" s="134"/>
    </row>
    <row r="366" spans="1:53" s="155" customFormat="1" ht="15.75">
      <c r="A366" s="138"/>
      <c r="B366" s="152"/>
      <c r="C366" s="153"/>
      <c r="D366" s="153"/>
      <c r="E366" s="153"/>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P366" s="134"/>
      <c r="AQ366" s="134"/>
      <c r="AR366" s="134"/>
      <c r="AS366" s="134"/>
      <c r="AT366" s="134"/>
      <c r="AU366" s="134"/>
      <c r="AV366" s="134"/>
      <c r="AW366" s="134"/>
      <c r="AX366" s="134"/>
      <c r="AY366" s="134"/>
      <c r="AZ366" s="134"/>
      <c r="BA366" s="134"/>
    </row>
    <row r="367" spans="1:53" s="155" customFormat="1" ht="15.75">
      <c r="A367" s="138"/>
      <c r="B367" s="152"/>
      <c r="C367" s="153"/>
      <c r="D367" s="153"/>
      <c r="E367" s="153"/>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P367" s="134"/>
      <c r="AQ367" s="134"/>
      <c r="AR367" s="134"/>
      <c r="AS367" s="134"/>
      <c r="AT367" s="134"/>
      <c r="AU367" s="134"/>
      <c r="AV367" s="134"/>
      <c r="AW367" s="134"/>
      <c r="AX367" s="134"/>
      <c r="AY367" s="134"/>
      <c r="AZ367" s="134"/>
      <c r="BA367" s="134"/>
    </row>
    <row r="368" spans="1:53" s="155" customFormat="1" ht="15.75">
      <c r="A368" s="138"/>
      <c r="B368" s="152"/>
      <c r="C368" s="153"/>
      <c r="D368" s="153"/>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P368" s="134"/>
      <c r="AQ368" s="134"/>
      <c r="AR368" s="134"/>
      <c r="AS368" s="134"/>
      <c r="AT368" s="134"/>
      <c r="AU368" s="134"/>
      <c r="AV368" s="134"/>
      <c r="AW368" s="134"/>
      <c r="AX368" s="134"/>
      <c r="AY368" s="134"/>
      <c r="AZ368" s="134"/>
      <c r="BA368" s="134"/>
    </row>
    <row r="369" spans="1:53" s="155" customFormat="1" ht="15.75">
      <c r="A369" s="138"/>
      <c r="B369" s="152"/>
      <c r="C369" s="153"/>
      <c r="D369" s="153"/>
      <c r="E369" s="153"/>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P369" s="134"/>
      <c r="AQ369" s="134"/>
      <c r="AR369" s="134"/>
      <c r="AS369" s="134"/>
      <c r="AT369" s="134"/>
      <c r="AU369" s="134"/>
      <c r="AV369" s="134"/>
      <c r="AW369" s="134"/>
      <c r="AX369" s="134"/>
      <c r="AY369" s="134"/>
      <c r="AZ369" s="134"/>
      <c r="BA369" s="134"/>
    </row>
    <row r="370" spans="1:53" s="155" customFormat="1" ht="15.75">
      <c r="A370" s="138"/>
      <c r="B370" s="152"/>
      <c r="C370" s="153"/>
      <c r="D370" s="153"/>
      <c r="E370" s="153"/>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P370" s="134"/>
      <c r="AQ370" s="134"/>
      <c r="AR370" s="134"/>
      <c r="AS370" s="134"/>
      <c r="AT370" s="134"/>
      <c r="AU370" s="134"/>
      <c r="AV370" s="134"/>
      <c r="AW370" s="134"/>
      <c r="AX370" s="134"/>
      <c r="AY370" s="134"/>
      <c r="AZ370" s="134"/>
      <c r="BA370" s="134"/>
    </row>
    <row r="371" spans="1:53" s="155" customFormat="1" ht="15.75">
      <c r="A371" s="138"/>
      <c r="B371" s="152"/>
      <c r="C371" s="153"/>
      <c r="D371" s="153"/>
      <c r="E371" s="153"/>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P371" s="134"/>
      <c r="AQ371" s="134"/>
      <c r="AR371" s="134"/>
      <c r="AS371" s="134"/>
      <c r="AT371" s="134"/>
      <c r="AU371" s="134"/>
      <c r="AV371" s="134"/>
      <c r="AW371" s="134"/>
      <c r="AX371" s="134"/>
      <c r="AY371" s="134"/>
      <c r="AZ371" s="134"/>
      <c r="BA371" s="134"/>
    </row>
    <row r="372" spans="1:53" s="155" customFormat="1" ht="15.75">
      <c r="A372" s="138"/>
      <c r="B372" s="152"/>
      <c r="C372" s="153"/>
      <c r="D372" s="153"/>
      <c r="E372" s="153"/>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P372" s="134"/>
      <c r="AQ372" s="134"/>
      <c r="AR372" s="134"/>
      <c r="AS372" s="134"/>
      <c r="AT372" s="134"/>
      <c r="AU372" s="134"/>
      <c r="AV372" s="134"/>
      <c r="AW372" s="134"/>
      <c r="AX372" s="134"/>
      <c r="AY372" s="134"/>
      <c r="AZ372" s="134"/>
      <c r="BA372" s="134"/>
    </row>
    <row r="373" spans="1:53" s="155" customFormat="1" ht="15.75">
      <c r="A373" s="138"/>
      <c r="B373" s="152"/>
      <c r="C373" s="153"/>
      <c r="D373" s="153"/>
      <c r="E373" s="153"/>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P373" s="134"/>
      <c r="AQ373" s="134"/>
      <c r="AR373" s="134"/>
      <c r="AS373" s="134"/>
      <c r="AT373" s="134"/>
      <c r="AU373" s="134"/>
      <c r="AV373" s="134"/>
      <c r="AW373" s="134"/>
      <c r="AX373" s="134"/>
      <c r="AY373" s="134"/>
      <c r="AZ373" s="134"/>
      <c r="BA373" s="134"/>
    </row>
    <row r="374" spans="1:53" s="155" customFormat="1" ht="15.75">
      <c r="A374" s="138"/>
      <c r="B374" s="152"/>
      <c r="C374" s="153"/>
      <c r="D374" s="153"/>
      <c r="E374" s="153"/>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P374" s="134"/>
      <c r="AQ374" s="134"/>
      <c r="AR374" s="134"/>
      <c r="AS374" s="134"/>
      <c r="AT374" s="134"/>
      <c r="AU374" s="134"/>
      <c r="AV374" s="134"/>
      <c r="AW374" s="134"/>
      <c r="AX374" s="134"/>
      <c r="AY374" s="134"/>
      <c r="AZ374" s="134"/>
      <c r="BA374" s="134"/>
    </row>
    <row r="375" spans="1:53" s="155" customFormat="1" ht="15.75">
      <c r="A375" s="138"/>
      <c r="B375" s="152"/>
      <c r="C375" s="153"/>
      <c r="D375" s="153"/>
      <c r="E375" s="153"/>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P375" s="134"/>
      <c r="AQ375" s="134"/>
      <c r="AR375" s="134"/>
      <c r="AS375" s="134"/>
      <c r="AT375" s="134"/>
      <c r="AU375" s="134"/>
      <c r="AV375" s="134"/>
      <c r="AW375" s="134"/>
      <c r="AX375" s="134"/>
      <c r="AY375" s="134"/>
      <c r="AZ375" s="134"/>
      <c r="BA375" s="134"/>
    </row>
    <row r="376" spans="1:53" s="155" customFormat="1" ht="15.75">
      <c r="A376" s="138"/>
      <c r="B376" s="152"/>
      <c r="C376" s="153"/>
      <c r="D376" s="153"/>
      <c r="E376" s="153"/>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P376" s="134"/>
      <c r="AQ376" s="134"/>
      <c r="AR376" s="134"/>
      <c r="AS376" s="134"/>
      <c r="AT376" s="134"/>
      <c r="AU376" s="134"/>
      <c r="AV376" s="134"/>
      <c r="AW376" s="134"/>
      <c r="AX376" s="134"/>
      <c r="AY376" s="134"/>
      <c r="AZ376" s="134"/>
      <c r="BA376" s="134"/>
    </row>
    <row r="377" spans="1:53" s="155" customFormat="1" ht="15.75">
      <c r="A377" s="138"/>
      <c r="B377" s="152"/>
      <c r="C377" s="153"/>
      <c r="D377" s="153"/>
      <c r="E377" s="153"/>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P377" s="134"/>
      <c r="AQ377" s="134"/>
      <c r="AR377" s="134"/>
      <c r="AS377" s="134"/>
      <c r="AT377" s="134"/>
      <c r="AU377" s="134"/>
      <c r="AV377" s="134"/>
      <c r="AW377" s="134"/>
      <c r="AX377" s="134"/>
      <c r="AY377" s="134"/>
      <c r="AZ377" s="134"/>
      <c r="BA377" s="134"/>
    </row>
    <row r="378" spans="1:53" s="155" customFormat="1" ht="15.75">
      <c r="A378" s="138"/>
      <c r="B378" s="152"/>
      <c r="C378" s="153"/>
      <c r="D378" s="153"/>
      <c r="E378" s="153"/>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P378" s="134"/>
      <c r="AQ378" s="134"/>
      <c r="AR378" s="134"/>
      <c r="AS378" s="134"/>
      <c r="AT378" s="134"/>
      <c r="AU378" s="134"/>
      <c r="AV378" s="134"/>
      <c r="AW378" s="134"/>
      <c r="AX378" s="134"/>
      <c r="AY378" s="134"/>
      <c r="AZ378" s="134"/>
      <c r="BA378" s="134"/>
    </row>
    <row r="379" spans="1:53" s="155" customFormat="1" ht="15.75">
      <c r="A379" s="138"/>
      <c r="B379" s="152"/>
      <c r="C379" s="153"/>
      <c r="D379" s="153"/>
      <c r="E379" s="153"/>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P379" s="134"/>
      <c r="AQ379" s="134"/>
      <c r="AR379" s="134"/>
      <c r="AS379" s="134"/>
      <c r="AT379" s="134"/>
      <c r="AU379" s="134"/>
      <c r="AV379" s="134"/>
      <c r="AW379" s="134"/>
      <c r="AX379" s="134"/>
      <c r="AY379" s="134"/>
      <c r="AZ379" s="134"/>
      <c r="BA379" s="134"/>
    </row>
    <row r="380" spans="1:53" s="155" customFormat="1" ht="15.75">
      <c r="A380" s="138"/>
      <c r="B380" s="152"/>
      <c r="C380" s="153"/>
      <c r="D380" s="153"/>
      <c r="E380" s="153"/>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P380" s="134"/>
      <c r="AQ380" s="134"/>
      <c r="AR380" s="134"/>
      <c r="AS380" s="134"/>
      <c r="AT380" s="134"/>
      <c r="AU380" s="134"/>
      <c r="AV380" s="134"/>
      <c r="AW380" s="134"/>
      <c r="AX380" s="134"/>
      <c r="AY380" s="134"/>
      <c r="AZ380" s="134"/>
      <c r="BA380" s="134"/>
    </row>
  </sheetData>
  <sheetProtection/>
  <mergeCells count="65">
    <mergeCell ref="AM9:AM10"/>
    <mergeCell ref="AE7:AE10"/>
    <mergeCell ref="AF7:AG7"/>
    <mergeCell ref="AH6:AK7"/>
    <mergeCell ref="AL8:AL10"/>
    <mergeCell ref="AJ9:AJ10"/>
    <mergeCell ref="AK9:AK10"/>
    <mergeCell ref="AL6:AN7"/>
    <mergeCell ref="AG8:AG10"/>
    <mergeCell ref="AH8:AH10"/>
    <mergeCell ref="J8:J10"/>
    <mergeCell ref="K8:N8"/>
    <mergeCell ref="O8:O10"/>
    <mergeCell ref="P8:P10"/>
    <mergeCell ref="AI8:AK8"/>
    <mergeCell ref="R8:R10"/>
    <mergeCell ref="S8:S10"/>
    <mergeCell ref="T8:T10"/>
    <mergeCell ref="U8:U10"/>
    <mergeCell ref="F8:F10"/>
    <mergeCell ref="G8:G10"/>
    <mergeCell ref="H8:H10"/>
    <mergeCell ref="I8:I10"/>
    <mergeCell ref="B46:AO46"/>
    <mergeCell ref="AM8:AN8"/>
    <mergeCell ref="K9:K10"/>
    <mergeCell ref="L9:L10"/>
    <mergeCell ref="M9:M10"/>
    <mergeCell ref="N9:N10"/>
    <mergeCell ref="T6:U7"/>
    <mergeCell ref="V6:W7"/>
    <mergeCell ref="X6:AG6"/>
    <mergeCell ref="Q8:Q10"/>
    <mergeCell ref="AB8:AB10"/>
    <mergeCell ref="AC8:AC10"/>
    <mergeCell ref="AC7:AD7"/>
    <mergeCell ref="V8:V10"/>
    <mergeCell ref="W8:W10"/>
    <mergeCell ref="X8:X10"/>
    <mergeCell ref="A5:AO5"/>
    <mergeCell ref="A6:A10"/>
    <mergeCell ref="B6:B10"/>
    <mergeCell ref="C6:C10"/>
    <mergeCell ref="D6:D10"/>
    <mergeCell ref="E6:E10"/>
    <mergeCell ref="F6:H7"/>
    <mergeCell ref="I6:N7"/>
    <mergeCell ref="O6:Q7"/>
    <mergeCell ref="R6:S7"/>
    <mergeCell ref="AO6:AO10"/>
    <mergeCell ref="X7:Y7"/>
    <mergeCell ref="Z7:Z10"/>
    <mergeCell ref="AA7:AB7"/>
    <mergeCell ref="Y8:Y10"/>
    <mergeCell ref="AA8:AA10"/>
    <mergeCell ref="AN9:AN10"/>
    <mergeCell ref="AD8:AD10"/>
    <mergeCell ref="AF8:AF10"/>
    <mergeCell ref="AI9:AI10"/>
    <mergeCell ref="A4:AO4"/>
    <mergeCell ref="A1:U1"/>
    <mergeCell ref="AI1:AO1"/>
    <mergeCell ref="A2:U2"/>
    <mergeCell ref="AI2:AO2"/>
    <mergeCell ref="A3:AO3"/>
  </mergeCells>
  <printOptions horizontalCentered="1"/>
  <pageMargins left="0.25" right="0.25" top="0.75" bottom="0.75" header="0.3" footer="0.3"/>
  <pageSetup fitToHeight="0" fitToWidth="1" horizontalDpi="600" verticalDpi="600" orientation="landscape" paperSize="9" scale="53" r:id="rId1"/>
  <headerFooter alignWithMargins="0">
    <oddFooter>&amp;R&amp;14&amp;P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72"/>
  <sheetViews>
    <sheetView zoomScalePageLayoutView="75" workbookViewId="0" topLeftCell="A1">
      <selection activeCell="I25" sqref="I25"/>
    </sheetView>
  </sheetViews>
  <sheetFormatPr defaultColWidth="9.125" defaultRowHeight="14.25"/>
  <cols>
    <col min="1" max="1" width="6.125" style="169" customWidth="1"/>
    <col min="2" max="2" width="43.25390625" style="164" customWidth="1"/>
    <col min="3" max="3" width="12.25390625" style="164" customWidth="1"/>
    <col min="4" max="4" width="9.75390625" style="164" customWidth="1"/>
    <col min="5" max="5" width="10.125" style="164" customWidth="1"/>
    <col min="6" max="7" width="9.375" style="164" customWidth="1"/>
    <col min="8" max="8" width="17.25390625" style="164" customWidth="1"/>
    <col min="9" max="9" width="17.625" style="164" customWidth="1"/>
    <col min="10" max="10" width="9.00390625" style="164" customWidth="1"/>
    <col min="11" max="11" width="11.375" style="164" customWidth="1"/>
    <col min="12" max="12" width="10.75390625" style="164" customWidth="1"/>
    <col min="13" max="16384" width="9.125" style="164" customWidth="1"/>
  </cols>
  <sheetData>
    <row r="1" spans="1:13" s="161" customFormat="1" ht="26.25" customHeight="1">
      <c r="A1" s="501" t="s">
        <v>333</v>
      </c>
      <c r="B1" s="501"/>
      <c r="C1" s="501"/>
      <c r="D1" s="501"/>
      <c r="E1" s="501"/>
      <c r="F1" s="501"/>
      <c r="G1" s="159"/>
      <c r="H1" s="160" t="s">
        <v>91</v>
      </c>
      <c r="I1" s="159"/>
      <c r="J1" s="159"/>
      <c r="K1" s="159"/>
      <c r="L1" s="159"/>
      <c r="M1" s="159"/>
    </row>
    <row r="2" spans="1:13" s="161" customFormat="1" ht="38.25" customHeight="1">
      <c r="A2" s="502" t="s">
        <v>92</v>
      </c>
      <c r="B2" s="502"/>
      <c r="C2" s="502"/>
      <c r="D2" s="502"/>
      <c r="E2" s="502"/>
      <c r="F2" s="502"/>
      <c r="G2" s="162"/>
      <c r="H2" s="163" t="s">
        <v>334</v>
      </c>
      <c r="I2" s="162"/>
      <c r="J2" s="162"/>
      <c r="K2" s="162"/>
      <c r="L2" s="162"/>
      <c r="M2" s="162"/>
    </row>
    <row r="3" spans="1:13" ht="25.5" customHeight="1">
      <c r="A3" s="503" t="s">
        <v>280</v>
      </c>
      <c r="B3" s="503"/>
      <c r="C3" s="503"/>
      <c r="D3" s="503"/>
      <c r="E3" s="503"/>
      <c r="F3" s="503"/>
      <c r="G3" s="503"/>
      <c r="H3" s="503"/>
      <c r="I3" s="503"/>
      <c r="J3" s="503"/>
      <c r="K3" s="503"/>
      <c r="L3" s="503"/>
      <c r="M3" s="503"/>
    </row>
    <row r="4" spans="1:13" s="161" customFormat="1" ht="26.25" customHeight="1">
      <c r="A4" s="501" t="s">
        <v>335</v>
      </c>
      <c r="B4" s="501"/>
      <c r="C4" s="501"/>
      <c r="D4" s="501"/>
      <c r="E4" s="501"/>
      <c r="F4" s="501"/>
      <c r="G4" s="501"/>
      <c r="H4" s="501"/>
      <c r="I4" s="501"/>
      <c r="J4" s="501"/>
      <c r="K4" s="501"/>
      <c r="L4" s="501"/>
      <c r="M4" s="501"/>
    </row>
    <row r="5" spans="1:13" s="166" customFormat="1" ht="29.25" customHeight="1">
      <c r="A5" s="165"/>
      <c r="B5" s="162"/>
      <c r="C5" s="162"/>
      <c r="D5" s="162"/>
      <c r="E5" s="162"/>
      <c r="F5" s="162"/>
      <c r="G5" s="500" t="s">
        <v>95</v>
      </c>
      <c r="H5" s="500"/>
      <c r="I5" s="500"/>
      <c r="J5" s="500"/>
      <c r="K5" s="500"/>
      <c r="L5" s="500"/>
      <c r="M5" s="500"/>
    </row>
    <row r="6" spans="1:13" s="167" customFormat="1" ht="56.25" customHeight="1">
      <c r="A6" s="499" t="s">
        <v>96</v>
      </c>
      <c r="B6" s="499" t="s">
        <v>336</v>
      </c>
      <c r="C6" s="504" t="s">
        <v>337</v>
      </c>
      <c r="D6" s="505"/>
      <c r="E6" s="505"/>
      <c r="F6" s="506"/>
      <c r="G6" s="504" t="s">
        <v>338</v>
      </c>
      <c r="H6" s="505"/>
      <c r="I6" s="505"/>
      <c r="J6" s="505"/>
      <c r="K6" s="505"/>
      <c r="L6" s="506"/>
      <c r="M6" s="507" t="s">
        <v>99</v>
      </c>
    </row>
    <row r="7" spans="1:13" s="167" customFormat="1" ht="22.5" customHeight="1">
      <c r="A7" s="499"/>
      <c r="B7" s="499"/>
      <c r="C7" s="507" t="s">
        <v>100</v>
      </c>
      <c r="D7" s="499" t="s">
        <v>339</v>
      </c>
      <c r="E7" s="499"/>
      <c r="F7" s="499"/>
      <c r="G7" s="499" t="s">
        <v>100</v>
      </c>
      <c r="H7" s="499"/>
      <c r="I7" s="499"/>
      <c r="J7" s="499" t="s">
        <v>339</v>
      </c>
      <c r="K7" s="499"/>
      <c r="L7" s="499"/>
      <c r="M7" s="508"/>
    </row>
    <row r="8" spans="1:13" s="167" customFormat="1" ht="86.25" customHeight="1">
      <c r="A8" s="499"/>
      <c r="B8" s="499"/>
      <c r="C8" s="509"/>
      <c r="D8" s="168" t="s">
        <v>102</v>
      </c>
      <c r="E8" s="168" t="s">
        <v>104</v>
      </c>
      <c r="F8" s="168" t="s">
        <v>340</v>
      </c>
      <c r="G8" s="168" t="s">
        <v>102</v>
      </c>
      <c r="H8" s="168" t="s">
        <v>341</v>
      </c>
      <c r="I8" s="168" t="s">
        <v>342</v>
      </c>
      <c r="J8" s="168" t="s">
        <v>102</v>
      </c>
      <c r="K8" s="168" t="s">
        <v>104</v>
      </c>
      <c r="L8" s="168" t="s">
        <v>340</v>
      </c>
      <c r="M8" s="509"/>
    </row>
    <row r="9" spans="1:13" s="169" customFormat="1" ht="21" customHeight="1">
      <c r="A9" s="168">
        <v>1</v>
      </c>
      <c r="B9" s="168">
        <v>2</v>
      </c>
      <c r="C9" s="168">
        <v>3</v>
      </c>
      <c r="D9" s="168">
        <v>4</v>
      </c>
      <c r="E9" s="168">
        <v>5</v>
      </c>
      <c r="F9" s="168">
        <v>6</v>
      </c>
      <c r="G9" s="168">
        <v>7</v>
      </c>
      <c r="H9" s="168">
        <v>8</v>
      </c>
      <c r="I9" s="168">
        <v>9</v>
      </c>
      <c r="J9" s="168">
        <v>10</v>
      </c>
      <c r="K9" s="168">
        <v>11</v>
      </c>
      <c r="L9" s="168">
        <v>12</v>
      </c>
      <c r="M9" s="168">
        <v>13</v>
      </c>
    </row>
    <row r="10" spans="1:13" ht="32.25" customHeight="1">
      <c r="A10" s="168"/>
      <c r="B10" s="170" t="s">
        <v>343</v>
      </c>
      <c r="C10" s="170"/>
      <c r="D10" s="171"/>
      <c r="E10" s="171"/>
      <c r="F10" s="171"/>
      <c r="G10" s="171"/>
      <c r="H10" s="171"/>
      <c r="I10" s="171"/>
      <c r="J10" s="172"/>
      <c r="K10" s="172"/>
      <c r="L10" s="172"/>
      <c r="M10" s="172"/>
    </row>
    <row r="11" spans="1:13" ht="35.25" customHeight="1">
      <c r="A11" s="170" t="s">
        <v>176</v>
      </c>
      <c r="B11" s="173" t="s">
        <v>344</v>
      </c>
      <c r="C11" s="173"/>
      <c r="D11" s="171"/>
      <c r="E11" s="171"/>
      <c r="F11" s="171"/>
      <c r="G11" s="171"/>
      <c r="H11" s="171"/>
      <c r="I11" s="171"/>
      <c r="J11" s="172"/>
      <c r="K11" s="172"/>
      <c r="L11" s="172"/>
      <c r="M11" s="172"/>
    </row>
    <row r="12" spans="1:13" ht="36" customHeight="1">
      <c r="A12" s="170">
        <v>1</v>
      </c>
      <c r="B12" s="174" t="s">
        <v>345</v>
      </c>
      <c r="C12" s="175"/>
      <c r="D12" s="171"/>
      <c r="E12" s="171"/>
      <c r="F12" s="171"/>
      <c r="G12" s="171"/>
      <c r="H12" s="171"/>
      <c r="I12" s="171"/>
      <c r="J12" s="172"/>
      <c r="K12" s="172"/>
      <c r="L12" s="172"/>
      <c r="M12" s="172"/>
    </row>
    <row r="13" spans="1:13" s="166" customFormat="1" ht="26.25" customHeight="1">
      <c r="A13" s="176"/>
      <c r="B13" s="177" t="s">
        <v>103</v>
      </c>
      <c r="C13" s="177"/>
      <c r="D13" s="178"/>
      <c r="E13" s="178"/>
      <c r="F13" s="178"/>
      <c r="G13" s="178"/>
      <c r="H13" s="178"/>
      <c r="I13" s="178"/>
      <c r="J13" s="179"/>
      <c r="K13" s="179"/>
      <c r="L13" s="179"/>
      <c r="M13" s="179"/>
    </row>
    <row r="14" spans="1:13" s="166" customFormat="1" ht="26.25" customHeight="1">
      <c r="A14" s="180" t="s">
        <v>346</v>
      </c>
      <c r="B14" s="179" t="s">
        <v>347</v>
      </c>
      <c r="C14" s="179"/>
      <c r="D14" s="181"/>
      <c r="E14" s="181"/>
      <c r="F14" s="181"/>
      <c r="G14" s="181"/>
      <c r="H14" s="181"/>
      <c r="I14" s="181"/>
      <c r="J14" s="179"/>
      <c r="K14" s="179"/>
      <c r="L14" s="179"/>
      <c r="M14" s="179"/>
    </row>
    <row r="15" spans="1:13" s="166" customFormat="1" ht="26.25" customHeight="1">
      <c r="A15" s="180" t="s">
        <v>346</v>
      </c>
      <c r="B15" s="179" t="s">
        <v>348</v>
      </c>
      <c r="C15" s="179"/>
      <c r="D15" s="181"/>
      <c r="E15" s="181"/>
      <c r="F15" s="181"/>
      <c r="G15" s="181"/>
      <c r="H15" s="181"/>
      <c r="I15" s="181"/>
      <c r="J15" s="179"/>
      <c r="K15" s="179"/>
      <c r="L15" s="179"/>
      <c r="M15" s="179"/>
    </row>
    <row r="16" spans="1:13" ht="33">
      <c r="A16" s="182" t="s">
        <v>177</v>
      </c>
      <c r="B16" s="183" t="s">
        <v>349</v>
      </c>
      <c r="C16" s="184"/>
      <c r="D16" s="185"/>
      <c r="E16" s="185"/>
      <c r="F16" s="185"/>
      <c r="G16" s="185"/>
      <c r="H16" s="185"/>
      <c r="I16" s="185"/>
      <c r="J16" s="172"/>
      <c r="K16" s="172"/>
      <c r="L16" s="172"/>
      <c r="M16" s="172"/>
    </row>
    <row r="17" spans="1:13" s="166" customFormat="1" ht="26.25" customHeight="1">
      <c r="A17" s="176"/>
      <c r="B17" s="177" t="s">
        <v>103</v>
      </c>
      <c r="C17" s="177"/>
      <c r="D17" s="178"/>
      <c r="E17" s="178"/>
      <c r="F17" s="178"/>
      <c r="G17" s="178"/>
      <c r="H17" s="178"/>
      <c r="I17" s="178"/>
      <c r="J17" s="179"/>
      <c r="K17" s="179"/>
      <c r="L17" s="179"/>
      <c r="M17" s="179"/>
    </row>
    <row r="18" spans="1:13" s="166" customFormat="1" ht="39.75" customHeight="1">
      <c r="A18" s="180" t="s">
        <v>346</v>
      </c>
      <c r="B18" s="179" t="s">
        <v>350</v>
      </c>
      <c r="C18" s="179"/>
      <c r="D18" s="181"/>
      <c r="E18" s="181"/>
      <c r="F18" s="181"/>
      <c r="G18" s="181"/>
      <c r="H18" s="181"/>
      <c r="I18" s="181"/>
      <c r="J18" s="179"/>
      <c r="K18" s="179"/>
      <c r="L18" s="179"/>
      <c r="M18" s="179"/>
    </row>
    <row r="19" spans="1:13" s="166" customFormat="1" ht="39.75" customHeight="1">
      <c r="A19" s="180" t="s">
        <v>346</v>
      </c>
      <c r="B19" s="179" t="s">
        <v>351</v>
      </c>
      <c r="C19" s="179"/>
      <c r="D19" s="181"/>
      <c r="E19" s="181"/>
      <c r="F19" s="181"/>
      <c r="G19" s="181"/>
      <c r="H19" s="181"/>
      <c r="I19" s="181"/>
      <c r="J19" s="179"/>
      <c r="K19" s="179"/>
      <c r="L19" s="179"/>
      <c r="M19" s="179"/>
    </row>
    <row r="20" spans="1:13" ht="36" customHeight="1">
      <c r="A20" s="182" t="s">
        <v>182</v>
      </c>
      <c r="B20" s="183" t="s">
        <v>352</v>
      </c>
      <c r="C20" s="184"/>
      <c r="D20" s="185"/>
      <c r="E20" s="185"/>
      <c r="F20" s="185"/>
      <c r="G20" s="185"/>
      <c r="H20" s="185"/>
      <c r="I20" s="185"/>
      <c r="J20" s="172"/>
      <c r="K20" s="172"/>
      <c r="L20" s="172"/>
      <c r="M20" s="172"/>
    </row>
    <row r="21" spans="1:13" ht="58.5" customHeight="1">
      <c r="A21" s="170">
        <v>2</v>
      </c>
      <c r="B21" s="175" t="s">
        <v>107</v>
      </c>
      <c r="C21" s="175"/>
      <c r="D21" s="171"/>
      <c r="E21" s="171"/>
      <c r="F21" s="171"/>
      <c r="G21" s="171"/>
      <c r="H21" s="171"/>
      <c r="I21" s="171"/>
      <c r="J21" s="172"/>
      <c r="K21" s="172"/>
      <c r="L21" s="172"/>
      <c r="M21" s="172"/>
    </row>
    <row r="22" spans="1:13" s="166" customFormat="1" ht="26.25" customHeight="1">
      <c r="A22" s="176"/>
      <c r="B22" s="177" t="s">
        <v>103</v>
      </c>
      <c r="C22" s="177"/>
      <c r="D22" s="178"/>
      <c r="E22" s="178"/>
      <c r="F22" s="178"/>
      <c r="G22" s="178"/>
      <c r="H22" s="178"/>
      <c r="I22" s="178"/>
      <c r="J22" s="179"/>
      <c r="K22" s="179"/>
      <c r="L22" s="179"/>
      <c r="M22" s="179"/>
    </row>
    <row r="23" spans="1:13" s="166" customFormat="1" ht="26.25" customHeight="1">
      <c r="A23" s="180" t="s">
        <v>346</v>
      </c>
      <c r="B23" s="179" t="s">
        <v>347</v>
      </c>
      <c r="C23" s="179"/>
      <c r="D23" s="181"/>
      <c r="E23" s="181"/>
      <c r="F23" s="181"/>
      <c r="G23" s="181"/>
      <c r="H23" s="181"/>
      <c r="I23" s="181"/>
      <c r="J23" s="179"/>
      <c r="K23" s="179"/>
      <c r="L23" s="179"/>
      <c r="M23" s="179"/>
    </row>
    <row r="24" spans="1:13" s="166" customFormat="1" ht="26.25" customHeight="1">
      <c r="A24" s="180" t="s">
        <v>346</v>
      </c>
      <c r="B24" s="179" t="s">
        <v>348</v>
      </c>
      <c r="C24" s="179"/>
      <c r="D24" s="181"/>
      <c r="E24" s="181"/>
      <c r="F24" s="181"/>
      <c r="G24" s="181"/>
      <c r="H24" s="181"/>
      <c r="I24" s="181"/>
      <c r="J24" s="179"/>
      <c r="K24" s="179"/>
      <c r="L24" s="179"/>
      <c r="M24" s="179"/>
    </row>
    <row r="25" spans="1:13" s="188" customFormat="1" ht="24.75" customHeight="1">
      <c r="A25" s="186" t="s">
        <v>177</v>
      </c>
      <c r="B25" s="187" t="s">
        <v>353</v>
      </c>
      <c r="C25" s="187"/>
      <c r="D25" s="178"/>
      <c r="E25" s="178"/>
      <c r="F25" s="178"/>
      <c r="G25" s="178"/>
      <c r="H25" s="178"/>
      <c r="I25" s="178"/>
      <c r="J25" s="177"/>
      <c r="K25" s="177"/>
      <c r="L25" s="177"/>
      <c r="M25" s="177"/>
    </row>
    <row r="26" spans="1:13" s="166" customFormat="1" ht="26.25" customHeight="1">
      <c r="A26" s="176"/>
      <c r="B26" s="177" t="s">
        <v>103</v>
      </c>
      <c r="C26" s="177"/>
      <c r="D26" s="178"/>
      <c r="E26" s="178"/>
      <c r="F26" s="178"/>
      <c r="G26" s="178"/>
      <c r="H26" s="178"/>
      <c r="I26" s="178"/>
      <c r="J26" s="179"/>
      <c r="K26" s="179"/>
      <c r="L26" s="179"/>
      <c r="M26" s="179"/>
    </row>
    <row r="27" spans="1:13" s="166" customFormat="1" ht="26.25" customHeight="1">
      <c r="A27" s="180" t="s">
        <v>346</v>
      </c>
      <c r="B27" s="179" t="s">
        <v>347</v>
      </c>
      <c r="C27" s="179"/>
      <c r="D27" s="181"/>
      <c r="E27" s="181"/>
      <c r="F27" s="181"/>
      <c r="G27" s="181"/>
      <c r="H27" s="181"/>
      <c r="I27" s="181"/>
      <c r="J27" s="179"/>
      <c r="K27" s="179"/>
      <c r="L27" s="179"/>
      <c r="M27" s="179"/>
    </row>
    <row r="28" spans="1:13" s="166" customFormat="1" ht="26.25" customHeight="1">
      <c r="A28" s="180" t="s">
        <v>346</v>
      </c>
      <c r="B28" s="179" t="s">
        <v>348</v>
      </c>
      <c r="C28" s="179"/>
      <c r="D28" s="181"/>
      <c r="E28" s="181"/>
      <c r="F28" s="181"/>
      <c r="G28" s="181"/>
      <c r="H28" s="181"/>
      <c r="I28" s="181"/>
      <c r="J28" s="179"/>
      <c r="K28" s="179"/>
      <c r="L28" s="179"/>
      <c r="M28" s="179"/>
    </row>
    <row r="29" spans="1:13" ht="26.25" customHeight="1">
      <c r="A29" s="189">
        <v>-1</v>
      </c>
      <c r="B29" s="172" t="s">
        <v>354</v>
      </c>
      <c r="C29" s="172"/>
      <c r="D29" s="185"/>
      <c r="E29" s="185"/>
      <c r="F29" s="185"/>
      <c r="G29" s="185"/>
      <c r="H29" s="185"/>
      <c r="I29" s="185"/>
      <c r="J29" s="172"/>
      <c r="K29" s="172"/>
      <c r="L29" s="172"/>
      <c r="M29" s="172"/>
    </row>
    <row r="30" spans="1:13" ht="26.25" customHeight="1">
      <c r="A30" s="190" t="s">
        <v>346</v>
      </c>
      <c r="B30" s="172" t="s">
        <v>347</v>
      </c>
      <c r="C30" s="172"/>
      <c r="D30" s="185"/>
      <c r="E30" s="185"/>
      <c r="F30" s="185"/>
      <c r="G30" s="185"/>
      <c r="H30" s="185"/>
      <c r="I30" s="185"/>
      <c r="J30" s="172"/>
      <c r="K30" s="172"/>
      <c r="L30" s="172"/>
      <c r="M30" s="172"/>
    </row>
    <row r="31" spans="1:13" ht="26.25" customHeight="1">
      <c r="A31" s="190" t="s">
        <v>346</v>
      </c>
      <c r="B31" s="172" t="s">
        <v>348</v>
      </c>
      <c r="C31" s="172"/>
      <c r="D31" s="185"/>
      <c r="E31" s="185"/>
      <c r="F31" s="185"/>
      <c r="G31" s="185"/>
      <c r="H31" s="185"/>
      <c r="I31" s="185"/>
      <c r="J31" s="172"/>
      <c r="K31" s="172"/>
      <c r="L31" s="172"/>
      <c r="M31" s="172"/>
    </row>
    <row r="32" spans="1:13" ht="26.25" customHeight="1">
      <c r="A32" s="189">
        <v>-2</v>
      </c>
      <c r="B32" s="172" t="s">
        <v>354</v>
      </c>
      <c r="C32" s="172"/>
      <c r="D32" s="185"/>
      <c r="E32" s="185"/>
      <c r="F32" s="185"/>
      <c r="G32" s="185"/>
      <c r="H32" s="185"/>
      <c r="I32" s="185"/>
      <c r="J32" s="172"/>
      <c r="K32" s="172"/>
      <c r="L32" s="172"/>
      <c r="M32" s="172"/>
    </row>
    <row r="33" spans="1:13" s="166" customFormat="1" ht="26.25" customHeight="1">
      <c r="A33" s="180"/>
      <c r="B33" s="179" t="s">
        <v>355</v>
      </c>
      <c r="C33" s="179"/>
      <c r="D33" s="181"/>
      <c r="E33" s="181"/>
      <c r="F33" s="181"/>
      <c r="G33" s="181"/>
      <c r="H33" s="181"/>
      <c r="I33" s="181"/>
      <c r="J33" s="179"/>
      <c r="K33" s="179"/>
      <c r="L33" s="179"/>
      <c r="M33" s="179"/>
    </row>
    <row r="34" spans="1:13" s="166" customFormat="1" ht="26.25" customHeight="1">
      <c r="A34" s="180" t="s">
        <v>180</v>
      </c>
      <c r="B34" s="179" t="s">
        <v>180</v>
      </c>
      <c r="C34" s="179"/>
      <c r="D34" s="181"/>
      <c r="E34" s="181"/>
      <c r="F34" s="181"/>
      <c r="G34" s="181"/>
      <c r="H34" s="181"/>
      <c r="I34" s="181"/>
      <c r="J34" s="179"/>
      <c r="K34" s="179"/>
      <c r="L34" s="179"/>
      <c r="M34" s="179"/>
    </row>
    <row r="35" spans="1:13" s="188" customFormat="1" ht="26.25" customHeight="1">
      <c r="A35" s="186" t="s">
        <v>182</v>
      </c>
      <c r="B35" s="187" t="s">
        <v>356</v>
      </c>
      <c r="C35" s="187"/>
      <c r="D35" s="178"/>
      <c r="E35" s="178"/>
      <c r="F35" s="178"/>
      <c r="G35" s="178"/>
      <c r="H35" s="178"/>
      <c r="I35" s="178"/>
      <c r="J35" s="177"/>
      <c r="K35" s="177"/>
      <c r="L35" s="177"/>
      <c r="M35" s="177"/>
    </row>
    <row r="36" spans="1:13" s="166" customFormat="1" ht="26.25" customHeight="1">
      <c r="A36" s="176"/>
      <c r="B36" s="177" t="s">
        <v>103</v>
      </c>
      <c r="C36" s="177"/>
      <c r="D36" s="178"/>
      <c r="E36" s="178"/>
      <c r="F36" s="178"/>
      <c r="G36" s="178"/>
      <c r="H36" s="178"/>
      <c r="I36" s="178"/>
      <c r="J36" s="179"/>
      <c r="K36" s="179"/>
      <c r="L36" s="179"/>
      <c r="M36" s="179"/>
    </row>
    <row r="37" spans="1:13" s="166" customFormat="1" ht="26.25" customHeight="1">
      <c r="A37" s="180" t="s">
        <v>346</v>
      </c>
      <c r="B37" s="179" t="s">
        <v>347</v>
      </c>
      <c r="C37" s="179"/>
      <c r="D37" s="181"/>
      <c r="E37" s="181"/>
      <c r="F37" s="181"/>
      <c r="G37" s="181"/>
      <c r="H37" s="181"/>
      <c r="I37" s="181"/>
      <c r="J37" s="179"/>
      <c r="K37" s="179"/>
      <c r="L37" s="179"/>
      <c r="M37" s="179"/>
    </row>
    <row r="38" spans="1:13" s="166" customFormat="1" ht="26.25" customHeight="1">
      <c r="A38" s="180" t="s">
        <v>346</v>
      </c>
      <c r="B38" s="179" t="s">
        <v>348</v>
      </c>
      <c r="C38" s="179"/>
      <c r="D38" s="181"/>
      <c r="E38" s="181"/>
      <c r="F38" s="181"/>
      <c r="G38" s="181"/>
      <c r="H38" s="181"/>
      <c r="I38" s="181"/>
      <c r="J38" s="179"/>
      <c r="K38" s="179"/>
      <c r="L38" s="179"/>
      <c r="M38" s="179"/>
    </row>
    <row r="39" spans="1:13" ht="26.25" customHeight="1">
      <c r="A39" s="189">
        <v>-1</v>
      </c>
      <c r="B39" s="172" t="s">
        <v>354</v>
      </c>
      <c r="C39" s="172"/>
      <c r="D39" s="185"/>
      <c r="E39" s="185"/>
      <c r="F39" s="185"/>
      <c r="G39" s="185"/>
      <c r="H39" s="185"/>
      <c r="I39" s="185"/>
      <c r="J39" s="172"/>
      <c r="K39" s="172"/>
      <c r="L39" s="172"/>
      <c r="M39" s="172"/>
    </row>
    <row r="40" spans="1:13" ht="26.25" customHeight="1">
      <c r="A40" s="190" t="s">
        <v>346</v>
      </c>
      <c r="B40" s="172" t="s">
        <v>347</v>
      </c>
      <c r="C40" s="172"/>
      <c r="D40" s="185"/>
      <c r="E40" s="185"/>
      <c r="F40" s="185"/>
      <c r="G40" s="185"/>
      <c r="H40" s="185"/>
      <c r="I40" s="185"/>
      <c r="J40" s="172"/>
      <c r="K40" s="172"/>
      <c r="L40" s="172"/>
      <c r="M40" s="172"/>
    </row>
    <row r="41" spans="1:13" ht="26.25" customHeight="1">
      <c r="A41" s="190" t="s">
        <v>346</v>
      </c>
      <c r="B41" s="172" t="s">
        <v>348</v>
      </c>
      <c r="C41" s="172"/>
      <c r="D41" s="185"/>
      <c r="E41" s="185"/>
      <c r="F41" s="185"/>
      <c r="G41" s="185"/>
      <c r="H41" s="185"/>
      <c r="I41" s="185"/>
      <c r="J41" s="172"/>
      <c r="K41" s="172"/>
      <c r="L41" s="172"/>
      <c r="M41" s="172"/>
    </row>
    <row r="42" spans="1:13" ht="26.25" customHeight="1">
      <c r="A42" s="189">
        <v>-2</v>
      </c>
      <c r="B42" s="172" t="s">
        <v>354</v>
      </c>
      <c r="C42" s="172"/>
      <c r="D42" s="185"/>
      <c r="E42" s="185"/>
      <c r="F42" s="185"/>
      <c r="G42" s="185"/>
      <c r="H42" s="185"/>
      <c r="I42" s="185"/>
      <c r="J42" s="172"/>
      <c r="K42" s="172"/>
      <c r="L42" s="172"/>
      <c r="M42" s="172"/>
    </row>
    <row r="43" spans="1:13" s="166" customFormat="1" ht="26.25" customHeight="1">
      <c r="A43" s="180"/>
      <c r="B43" s="179" t="s">
        <v>355</v>
      </c>
      <c r="C43" s="179"/>
      <c r="D43" s="181"/>
      <c r="E43" s="181"/>
      <c r="F43" s="181"/>
      <c r="G43" s="181"/>
      <c r="H43" s="181"/>
      <c r="I43" s="181"/>
      <c r="J43" s="179"/>
      <c r="K43" s="179"/>
      <c r="L43" s="179"/>
      <c r="M43" s="179"/>
    </row>
    <row r="44" spans="1:13" s="166" customFormat="1" ht="26.25" customHeight="1">
      <c r="A44" s="180" t="s">
        <v>180</v>
      </c>
      <c r="B44" s="179" t="s">
        <v>180</v>
      </c>
      <c r="C44" s="179"/>
      <c r="D44" s="181"/>
      <c r="E44" s="181"/>
      <c r="F44" s="181"/>
      <c r="G44" s="181"/>
      <c r="H44" s="181"/>
      <c r="I44" s="181"/>
      <c r="J44" s="179"/>
      <c r="K44" s="179"/>
      <c r="L44" s="179"/>
      <c r="M44" s="179"/>
    </row>
    <row r="45" spans="1:13" ht="29.25" customHeight="1">
      <c r="A45" s="170" t="s">
        <v>193</v>
      </c>
      <c r="B45" s="175" t="s">
        <v>357</v>
      </c>
      <c r="C45" s="175"/>
      <c r="D45" s="171"/>
      <c r="E45" s="171"/>
      <c r="F45" s="171"/>
      <c r="G45" s="171"/>
      <c r="H45" s="171"/>
      <c r="I45" s="171"/>
      <c r="J45" s="172"/>
      <c r="K45" s="172"/>
      <c r="L45" s="172"/>
      <c r="M45" s="172"/>
    </row>
    <row r="46" spans="1:13" ht="29.25" customHeight="1">
      <c r="A46" s="168">
        <v>1</v>
      </c>
      <c r="B46" s="191" t="s">
        <v>358</v>
      </c>
      <c r="C46" s="172"/>
      <c r="D46" s="185"/>
      <c r="E46" s="185"/>
      <c r="F46" s="185"/>
      <c r="G46" s="185"/>
      <c r="H46" s="185"/>
      <c r="I46" s="185"/>
      <c r="J46" s="172"/>
      <c r="K46" s="172"/>
      <c r="L46" s="172"/>
      <c r="M46" s="172"/>
    </row>
    <row r="47" spans="1:13" ht="29.25" customHeight="1">
      <c r="A47" s="168">
        <v>2</v>
      </c>
      <c r="B47" s="191" t="s">
        <v>358</v>
      </c>
      <c r="C47" s="172"/>
      <c r="D47" s="185"/>
      <c r="E47" s="185"/>
      <c r="F47" s="185"/>
      <c r="G47" s="185"/>
      <c r="H47" s="185"/>
      <c r="I47" s="185"/>
      <c r="J47" s="172"/>
      <c r="K47" s="172"/>
      <c r="L47" s="172"/>
      <c r="M47" s="172"/>
    </row>
    <row r="48" spans="1:13" ht="29.25" customHeight="1">
      <c r="A48" s="168" t="s">
        <v>180</v>
      </c>
      <c r="B48" s="172" t="s">
        <v>180</v>
      </c>
      <c r="C48" s="172"/>
      <c r="D48" s="185"/>
      <c r="E48" s="185"/>
      <c r="F48" s="185"/>
      <c r="G48" s="185"/>
      <c r="H48" s="185"/>
      <c r="I48" s="185"/>
      <c r="J48" s="172"/>
      <c r="K48" s="172"/>
      <c r="L48" s="172"/>
      <c r="M48" s="172"/>
    </row>
    <row r="49" spans="1:13" ht="29.25" customHeight="1">
      <c r="A49" s="170" t="s">
        <v>213</v>
      </c>
      <c r="B49" s="175" t="s">
        <v>108</v>
      </c>
      <c r="C49" s="175"/>
      <c r="D49" s="171"/>
      <c r="E49" s="171"/>
      <c r="F49" s="171"/>
      <c r="G49" s="171"/>
      <c r="H49" s="171"/>
      <c r="I49" s="171"/>
      <c r="J49" s="172"/>
      <c r="K49" s="172"/>
      <c r="L49" s="172"/>
      <c r="M49" s="172"/>
    </row>
    <row r="50" spans="1:13" ht="29.25" customHeight="1">
      <c r="A50" s="168">
        <v>1</v>
      </c>
      <c r="B50" s="191" t="s">
        <v>358</v>
      </c>
      <c r="C50" s="172"/>
      <c r="D50" s="185"/>
      <c r="E50" s="185"/>
      <c r="F50" s="185"/>
      <c r="G50" s="185"/>
      <c r="H50" s="185"/>
      <c r="I50" s="185"/>
      <c r="J50" s="172"/>
      <c r="K50" s="172"/>
      <c r="L50" s="172"/>
      <c r="M50" s="172"/>
    </row>
    <row r="51" spans="1:13" ht="29.25" customHeight="1">
      <c r="A51" s="168">
        <v>2</v>
      </c>
      <c r="B51" s="191" t="s">
        <v>358</v>
      </c>
      <c r="C51" s="172"/>
      <c r="D51" s="185"/>
      <c r="E51" s="185"/>
      <c r="F51" s="185"/>
      <c r="G51" s="185"/>
      <c r="H51" s="185"/>
      <c r="I51" s="185"/>
      <c r="J51" s="172"/>
      <c r="K51" s="172"/>
      <c r="L51" s="172"/>
      <c r="M51" s="172"/>
    </row>
    <row r="52" spans="1:13" ht="29.25" customHeight="1">
      <c r="A52" s="168" t="s">
        <v>180</v>
      </c>
      <c r="B52" s="172" t="s">
        <v>180</v>
      </c>
      <c r="C52" s="172"/>
      <c r="D52" s="185"/>
      <c r="E52" s="185"/>
      <c r="F52" s="185"/>
      <c r="G52" s="185"/>
      <c r="H52" s="185"/>
      <c r="I52" s="185"/>
      <c r="J52" s="172"/>
      <c r="K52" s="172"/>
      <c r="L52" s="172"/>
      <c r="M52" s="172"/>
    </row>
    <row r="53" spans="1:13" ht="39.75" customHeight="1">
      <c r="A53" s="170" t="s">
        <v>359</v>
      </c>
      <c r="B53" s="175" t="s">
        <v>110</v>
      </c>
      <c r="C53" s="175"/>
      <c r="D53" s="171"/>
      <c r="E53" s="171"/>
      <c r="F53" s="171"/>
      <c r="G53" s="171"/>
      <c r="H53" s="171"/>
      <c r="I53" s="171"/>
      <c r="J53" s="172"/>
      <c r="K53" s="172"/>
      <c r="L53" s="172"/>
      <c r="M53" s="172"/>
    </row>
    <row r="54" spans="1:13" ht="31.5" customHeight="1">
      <c r="A54" s="168">
        <v>1</v>
      </c>
      <c r="B54" s="191" t="s">
        <v>358</v>
      </c>
      <c r="C54" s="172"/>
      <c r="D54" s="185"/>
      <c r="E54" s="185"/>
      <c r="F54" s="185"/>
      <c r="G54" s="185"/>
      <c r="H54" s="185"/>
      <c r="I54" s="185"/>
      <c r="J54" s="172"/>
      <c r="K54" s="172"/>
      <c r="L54" s="172"/>
      <c r="M54" s="172"/>
    </row>
    <row r="55" spans="1:13" ht="31.5" customHeight="1">
      <c r="A55" s="168">
        <v>2</v>
      </c>
      <c r="B55" s="191" t="s">
        <v>358</v>
      </c>
      <c r="C55" s="172"/>
      <c r="D55" s="185"/>
      <c r="E55" s="185"/>
      <c r="F55" s="185"/>
      <c r="G55" s="185"/>
      <c r="H55" s="185"/>
      <c r="I55" s="185"/>
      <c r="J55" s="172"/>
      <c r="K55" s="172"/>
      <c r="L55" s="172"/>
      <c r="M55" s="172"/>
    </row>
    <row r="56" spans="1:13" ht="31.5" customHeight="1">
      <c r="A56" s="168" t="s">
        <v>180</v>
      </c>
      <c r="B56" s="172" t="s">
        <v>180</v>
      </c>
      <c r="C56" s="172"/>
      <c r="D56" s="185"/>
      <c r="E56" s="185"/>
      <c r="F56" s="185"/>
      <c r="G56" s="185"/>
      <c r="H56" s="185"/>
      <c r="I56" s="185"/>
      <c r="J56" s="172"/>
      <c r="K56" s="172"/>
      <c r="L56" s="172"/>
      <c r="M56" s="172"/>
    </row>
    <row r="57" spans="1:13" ht="53.25" customHeight="1">
      <c r="A57" s="170" t="s">
        <v>360</v>
      </c>
      <c r="B57" s="175" t="s">
        <v>361</v>
      </c>
      <c r="C57" s="175"/>
      <c r="D57" s="171"/>
      <c r="E57" s="171"/>
      <c r="F57" s="171"/>
      <c r="G57" s="171"/>
      <c r="H57" s="171"/>
      <c r="I57" s="171"/>
      <c r="J57" s="172"/>
      <c r="K57" s="172"/>
      <c r="L57" s="172"/>
      <c r="M57" s="172"/>
    </row>
    <row r="58" spans="1:13" ht="28.5" customHeight="1">
      <c r="A58" s="168">
        <v>1</v>
      </c>
      <c r="B58" s="191" t="s">
        <v>358</v>
      </c>
      <c r="C58" s="172"/>
      <c r="D58" s="185"/>
      <c r="E58" s="185"/>
      <c r="F58" s="185"/>
      <c r="G58" s="185"/>
      <c r="H58" s="185"/>
      <c r="I58" s="185"/>
      <c r="J58" s="172"/>
      <c r="K58" s="172"/>
      <c r="L58" s="172"/>
      <c r="M58" s="172"/>
    </row>
    <row r="59" spans="1:13" ht="28.5" customHeight="1">
      <c r="A59" s="168">
        <v>2</v>
      </c>
      <c r="B59" s="191" t="s">
        <v>358</v>
      </c>
      <c r="C59" s="172"/>
      <c r="D59" s="185"/>
      <c r="E59" s="185"/>
      <c r="F59" s="185"/>
      <c r="G59" s="185"/>
      <c r="H59" s="185"/>
      <c r="I59" s="185"/>
      <c r="J59" s="172"/>
      <c r="K59" s="172"/>
      <c r="L59" s="172"/>
      <c r="M59" s="172"/>
    </row>
    <row r="60" spans="1:13" ht="28.5" customHeight="1">
      <c r="A60" s="168" t="s">
        <v>180</v>
      </c>
      <c r="B60" s="172" t="s">
        <v>180</v>
      </c>
      <c r="C60" s="172"/>
      <c r="D60" s="185"/>
      <c r="E60" s="185"/>
      <c r="F60" s="185"/>
      <c r="G60" s="185"/>
      <c r="H60" s="185"/>
      <c r="I60" s="185"/>
      <c r="J60" s="172"/>
      <c r="K60" s="172"/>
      <c r="L60" s="172"/>
      <c r="M60" s="172"/>
    </row>
    <row r="61" spans="1:13" ht="30" customHeight="1">
      <c r="A61" s="170" t="s">
        <v>362</v>
      </c>
      <c r="B61" s="175" t="s">
        <v>109</v>
      </c>
      <c r="C61" s="175"/>
      <c r="D61" s="171"/>
      <c r="E61" s="171"/>
      <c r="F61" s="171"/>
      <c r="G61" s="171"/>
      <c r="H61" s="171"/>
      <c r="I61" s="171"/>
      <c r="J61" s="172"/>
      <c r="K61" s="172"/>
      <c r="L61" s="172"/>
      <c r="M61" s="172"/>
    </row>
    <row r="62" spans="1:13" ht="30" customHeight="1">
      <c r="A62" s="168">
        <v>1</v>
      </c>
      <c r="B62" s="191" t="s">
        <v>358</v>
      </c>
      <c r="C62" s="172"/>
      <c r="D62" s="185"/>
      <c r="E62" s="185"/>
      <c r="F62" s="185"/>
      <c r="G62" s="185"/>
      <c r="H62" s="185"/>
      <c r="I62" s="185"/>
      <c r="J62" s="172"/>
      <c r="K62" s="172"/>
      <c r="L62" s="172"/>
      <c r="M62" s="172"/>
    </row>
    <row r="63" spans="1:13" ht="30" customHeight="1">
      <c r="A63" s="168">
        <v>2</v>
      </c>
      <c r="B63" s="191" t="s">
        <v>358</v>
      </c>
      <c r="C63" s="172"/>
      <c r="D63" s="185"/>
      <c r="E63" s="185"/>
      <c r="F63" s="185"/>
      <c r="G63" s="185"/>
      <c r="H63" s="185"/>
      <c r="I63" s="185"/>
      <c r="J63" s="172"/>
      <c r="K63" s="172"/>
      <c r="L63" s="172"/>
      <c r="M63" s="172"/>
    </row>
    <row r="64" spans="1:13" ht="30" customHeight="1">
      <c r="A64" s="168" t="s">
        <v>180</v>
      </c>
      <c r="B64" s="172" t="s">
        <v>180</v>
      </c>
      <c r="C64" s="172"/>
      <c r="D64" s="185"/>
      <c r="E64" s="185"/>
      <c r="F64" s="185"/>
      <c r="G64" s="185"/>
      <c r="H64" s="185"/>
      <c r="I64" s="185"/>
      <c r="J64" s="172"/>
      <c r="K64" s="172"/>
      <c r="L64" s="172"/>
      <c r="M64" s="172"/>
    </row>
    <row r="65" spans="1:13" ht="39.75" customHeight="1">
      <c r="A65" s="170" t="s">
        <v>363</v>
      </c>
      <c r="B65" s="175" t="s">
        <v>364</v>
      </c>
      <c r="C65" s="175"/>
      <c r="D65" s="171"/>
      <c r="E65" s="171"/>
      <c r="F65" s="171"/>
      <c r="G65" s="171"/>
      <c r="H65" s="171"/>
      <c r="I65" s="171"/>
      <c r="J65" s="172"/>
      <c r="K65" s="172"/>
      <c r="L65" s="172"/>
      <c r="M65" s="172"/>
    </row>
    <row r="66" spans="1:13" ht="28.5" customHeight="1">
      <c r="A66" s="168">
        <v>1</v>
      </c>
      <c r="B66" s="191" t="s">
        <v>358</v>
      </c>
      <c r="C66" s="172"/>
      <c r="D66" s="185"/>
      <c r="E66" s="185"/>
      <c r="F66" s="185"/>
      <c r="G66" s="185"/>
      <c r="H66" s="185"/>
      <c r="I66" s="185"/>
      <c r="J66" s="172"/>
      <c r="K66" s="172"/>
      <c r="L66" s="172"/>
      <c r="M66" s="172"/>
    </row>
    <row r="67" spans="1:13" ht="28.5" customHeight="1">
      <c r="A67" s="168">
        <v>2</v>
      </c>
      <c r="B67" s="191" t="s">
        <v>358</v>
      </c>
      <c r="C67" s="172"/>
      <c r="D67" s="185"/>
      <c r="E67" s="185"/>
      <c r="F67" s="185"/>
      <c r="G67" s="185"/>
      <c r="H67" s="185"/>
      <c r="I67" s="185"/>
      <c r="J67" s="172"/>
      <c r="K67" s="172"/>
      <c r="L67" s="172"/>
      <c r="M67" s="172"/>
    </row>
    <row r="68" spans="1:13" ht="28.5" customHeight="1">
      <c r="A68" s="168" t="s">
        <v>180</v>
      </c>
      <c r="B68" s="172" t="s">
        <v>180</v>
      </c>
      <c r="C68" s="172"/>
      <c r="D68" s="185"/>
      <c r="E68" s="185"/>
      <c r="F68" s="185"/>
      <c r="G68" s="185"/>
      <c r="H68" s="185"/>
      <c r="I68" s="185"/>
      <c r="J68" s="172"/>
      <c r="K68" s="172"/>
      <c r="L68" s="172"/>
      <c r="M68" s="172"/>
    </row>
    <row r="69" spans="1:13" ht="12" customHeight="1">
      <c r="A69" s="168"/>
      <c r="B69" s="172"/>
      <c r="C69" s="172"/>
      <c r="D69" s="185"/>
      <c r="E69" s="185"/>
      <c r="F69" s="185"/>
      <c r="G69" s="185"/>
      <c r="H69" s="185"/>
      <c r="I69" s="185"/>
      <c r="J69" s="172"/>
      <c r="K69" s="172"/>
      <c r="L69" s="172"/>
      <c r="M69" s="172"/>
    </row>
    <row r="71" spans="2:3" ht="16.5">
      <c r="B71" s="192" t="s">
        <v>215</v>
      </c>
      <c r="C71" s="192"/>
    </row>
    <row r="72" spans="2:3" ht="16.5">
      <c r="B72" s="193" t="s">
        <v>365</v>
      </c>
      <c r="C72" s="193"/>
    </row>
    <row r="81" ht="15.75" customHeight="1"/>
    <row r="82" ht="16.5" hidden="1"/>
    <row r="83" ht="16.5" hidden="1"/>
  </sheetData>
  <sheetProtection/>
  <mergeCells count="14">
    <mergeCell ref="G6:L6"/>
    <mergeCell ref="M6:M8"/>
    <mergeCell ref="C7:C8"/>
    <mergeCell ref="D7:F7"/>
    <mergeCell ref="G7:I7"/>
    <mergeCell ref="J7:L7"/>
    <mergeCell ref="G5:M5"/>
    <mergeCell ref="A6:A8"/>
    <mergeCell ref="A1:F1"/>
    <mergeCell ref="A2:F2"/>
    <mergeCell ref="A3:M3"/>
    <mergeCell ref="A4:M4"/>
    <mergeCell ref="B6:B8"/>
    <mergeCell ref="C6:F6"/>
  </mergeCells>
  <printOptions/>
  <pageMargins left="0.25" right="0.25" top="0.75" bottom="0.75" header="0.3" footer="0.3"/>
  <pageSetup fitToHeight="0" fitToWidth="1" horizontalDpi="600" verticalDpi="600" orientation="landscape" paperSize="9" scale="74" r:id="rId1"/>
  <headerFooter>
    <oddFooter>&amp;R&amp;P</oddFooter>
  </headerFooter>
</worksheet>
</file>

<file path=xl/worksheets/sheet15.xml><?xml version="1.0" encoding="utf-8"?>
<worksheet xmlns="http://schemas.openxmlformats.org/spreadsheetml/2006/main" xmlns:r="http://schemas.openxmlformats.org/officeDocument/2006/relationships">
  <sheetPr>
    <tabColor rgb="FF92D050"/>
  </sheetPr>
  <dimension ref="A1:AQ33"/>
  <sheetViews>
    <sheetView zoomScale="70" zoomScaleNormal="70" zoomScaleSheetLayoutView="65" zoomScalePageLayoutView="0" workbookViewId="0" topLeftCell="A1">
      <selection activeCell="A1" sqref="A1:Q1"/>
    </sheetView>
  </sheetViews>
  <sheetFormatPr defaultColWidth="9.125" defaultRowHeight="14.25"/>
  <cols>
    <col min="1" max="1" width="6.00390625" style="15" customWidth="1"/>
    <col min="2" max="2" width="44.75390625" style="16" customWidth="1"/>
    <col min="3" max="3" width="7.25390625" style="16" customWidth="1"/>
    <col min="4" max="6" width="8.75390625" style="16" customWidth="1"/>
    <col min="7" max="7" width="12.375" style="16" customWidth="1"/>
    <col min="8" max="8" width="8.75390625" style="16" customWidth="1"/>
    <col min="9" max="9" width="11.00390625" style="16" customWidth="1"/>
    <col min="10" max="10" width="8.75390625" style="16" customWidth="1"/>
    <col min="11" max="11" width="7.75390625" style="16" customWidth="1"/>
    <col min="12" max="14" width="8.75390625" style="16" customWidth="1"/>
    <col min="15" max="15" width="13.00390625" style="16" customWidth="1"/>
    <col min="16" max="16" width="8.75390625" style="16" customWidth="1"/>
    <col min="17" max="17" width="11.00390625" style="16" customWidth="1"/>
    <col min="18" max="18" width="9.25390625" style="16" customWidth="1"/>
    <col min="19" max="19" width="7.25390625" style="16" customWidth="1"/>
    <col min="20" max="22" width="8.75390625" style="16" customWidth="1"/>
    <col min="23" max="23" width="12.375" style="16" customWidth="1"/>
    <col min="24" max="24" width="8.75390625" style="16" customWidth="1"/>
    <col min="25" max="25" width="11.00390625" style="16" customWidth="1"/>
    <col min="26" max="26" width="8.75390625" style="16" customWidth="1"/>
    <col min="27" max="27" width="7.75390625" style="16" customWidth="1"/>
    <col min="28" max="30" width="9.375" style="16" customWidth="1"/>
    <col min="31" max="31" width="13.00390625" style="16" customWidth="1"/>
    <col min="32" max="32" width="8.75390625" style="16" customWidth="1"/>
    <col min="33" max="33" width="11.00390625" style="16" customWidth="1"/>
    <col min="34" max="34" width="9.25390625" style="16" customWidth="1"/>
    <col min="35" max="36" width="8.75390625" style="16" customWidth="1"/>
    <col min="37" max="38" width="8.00390625" style="16" customWidth="1"/>
    <col min="39" max="39" width="12.75390625" style="16" customWidth="1"/>
    <col min="40" max="40" width="8.75390625" style="16" customWidth="1"/>
    <col min="41" max="41" width="12.75390625" style="16" customWidth="1"/>
    <col min="42" max="42" width="8.75390625" style="16" customWidth="1"/>
    <col min="43" max="43" width="9.375" style="16" customWidth="1"/>
    <col min="44" max="16384" width="9.125" style="11" customWidth="1"/>
  </cols>
  <sheetData>
    <row r="1" spans="1:43" s="17" customFormat="1" ht="25.5" customHeight="1">
      <c r="A1" s="452" t="s">
        <v>366</v>
      </c>
      <c r="B1" s="452"/>
      <c r="C1" s="452"/>
      <c r="D1" s="452"/>
      <c r="E1" s="452"/>
      <c r="F1" s="452"/>
      <c r="G1" s="452"/>
      <c r="H1" s="452"/>
      <c r="I1" s="452"/>
      <c r="J1" s="452"/>
      <c r="K1" s="452"/>
      <c r="L1" s="452"/>
      <c r="M1" s="452"/>
      <c r="N1" s="452"/>
      <c r="O1" s="452"/>
      <c r="P1" s="452"/>
      <c r="Q1" s="452"/>
      <c r="R1" s="33"/>
      <c r="S1" s="194"/>
      <c r="T1" s="194"/>
      <c r="U1" s="194"/>
      <c r="V1" s="195"/>
      <c r="W1" s="195"/>
      <c r="X1" s="195"/>
      <c r="Y1" s="195"/>
      <c r="Z1" s="195"/>
      <c r="AA1" s="511" t="s">
        <v>91</v>
      </c>
      <c r="AB1" s="511"/>
      <c r="AC1" s="511"/>
      <c r="AD1" s="511"/>
      <c r="AE1" s="511"/>
      <c r="AF1" s="511"/>
      <c r="AG1" s="511"/>
      <c r="AH1" s="511"/>
      <c r="AI1" s="511"/>
      <c r="AJ1" s="511"/>
      <c r="AK1" s="511"/>
      <c r="AL1" s="511"/>
      <c r="AM1" s="511"/>
      <c r="AN1" s="511"/>
      <c r="AO1" s="511"/>
      <c r="AP1" s="511"/>
      <c r="AQ1" s="511"/>
    </row>
    <row r="2" spans="1:43" s="17" customFormat="1" ht="39" customHeight="1">
      <c r="A2" s="512" t="s">
        <v>92</v>
      </c>
      <c r="B2" s="512"/>
      <c r="C2" s="512"/>
      <c r="D2" s="512"/>
      <c r="E2" s="512"/>
      <c r="F2" s="512"/>
      <c r="G2" s="512"/>
      <c r="H2" s="512"/>
      <c r="I2" s="512"/>
      <c r="J2" s="512"/>
      <c r="K2" s="512"/>
      <c r="L2" s="512"/>
      <c r="M2" s="512"/>
      <c r="N2" s="512"/>
      <c r="O2" s="512"/>
      <c r="P2" s="512"/>
      <c r="Q2" s="512"/>
      <c r="R2" s="32"/>
      <c r="S2" s="195"/>
      <c r="T2" s="195"/>
      <c r="U2" s="195"/>
      <c r="V2" s="195"/>
      <c r="W2" s="195"/>
      <c r="X2" s="195"/>
      <c r="Y2" s="195"/>
      <c r="Z2" s="195"/>
      <c r="AA2" s="513" t="s">
        <v>93</v>
      </c>
      <c r="AB2" s="513"/>
      <c r="AC2" s="513"/>
      <c r="AD2" s="513"/>
      <c r="AE2" s="513"/>
      <c r="AF2" s="513"/>
      <c r="AG2" s="513"/>
      <c r="AH2" s="513"/>
      <c r="AI2" s="513"/>
      <c r="AJ2" s="513"/>
      <c r="AK2" s="513"/>
      <c r="AL2" s="513"/>
      <c r="AM2" s="513"/>
      <c r="AN2" s="513"/>
      <c r="AO2" s="513"/>
      <c r="AP2" s="513"/>
      <c r="AQ2" s="513"/>
    </row>
    <row r="3" spans="1:43" s="17" customFormat="1" ht="45.75" customHeight="1">
      <c r="A3" s="514" t="s">
        <v>94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row>
    <row r="4" spans="1:43" s="20" customFormat="1" ht="64.5" customHeight="1">
      <c r="A4" s="510" t="s">
        <v>367</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row>
    <row r="5" spans="1:43" s="17" customFormat="1" ht="33" customHeight="1">
      <c r="A5" s="519" t="s">
        <v>95</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row>
    <row r="6" spans="1:43" s="5" customFormat="1" ht="41.25" customHeight="1">
      <c r="A6" s="388" t="s">
        <v>96</v>
      </c>
      <c r="B6" s="388" t="s">
        <v>114</v>
      </c>
      <c r="C6" s="388" t="s">
        <v>368</v>
      </c>
      <c r="D6" s="388"/>
      <c r="E6" s="388"/>
      <c r="F6" s="388"/>
      <c r="G6" s="388"/>
      <c r="H6" s="388"/>
      <c r="I6" s="388"/>
      <c r="J6" s="388"/>
      <c r="K6" s="388"/>
      <c r="L6" s="388"/>
      <c r="M6" s="388"/>
      <c r="N6" s="388"/>
      <c r="O6" s="388"/>
      <c r="P6" s="388"/>
      <c r="Q6" s="388"/>
      <c r="R6" s="388"/>
      <c r="S6" s="520" t="s">
        <v>369</v>
      </c>
      <c r="T6" s="515"/>
      <c r="U6" s="515"/>
      <c r="V6" s="515"/>
      <c r="W6" s="515"/>
      <c r="X6" s="515"/>
      <c r="Y6" s="515"/>
      <c r="Z6" s="515"/>
      <c r="AA6" s="515"/>
      <c r="AB6" s="515"/>
      <c r="AC6" s="515"/>
      <c r="AD6" s="515"/>
      <c r="AE6" s="515"/>
      <c r="AF6" s="515"/>
      <c r="AG6" s="515"/>
      <c r="AH6" s="515"/>
      <c r="AI6" s="521" t="s">
        <v>370</v>
      </c>
      <c r="AJ6" s="522"/>
      <c r="AK6" s="522"/>
      <c r="AL6" s="522"/>
      <c r="AM6" s="522"/>
      <c r="AN6" s="522"/>
      <c r="AO6" s="522"/>
      <c r="AP6" s="523"/>
      <c r="AQ6" s="388" t="s">
        <v>99</v>
      </c>
    </row>
    <row r="7" spans="1:43" s="5" customFormat="1" ht="41.25" customHeight="1">
      <c r="A7" s="388"/>
      <c r="B7" s="388"/>
      <c r="C7" s="388" t="s">
        <v>102</v>
      </c>
      <c r="D7" s="388"/>
      <c r="E7" s="388"/>
      <c r="F7" s="388"/>
      <c r="G7" s="388"/>
      <c r="H7" s="388"/>
      <c r="I7" s="388"/>
      <c r="J7" s="388"/>
      <c r="K7" s="388" t="s">
        <v>371</v>
      </c>
      <c r="L7" s="388"/>
      <c r="M7" s="388"/>
      <c r="N7" s="388"/>
      <c r="O7" s="388"/>
      <c r="P7" s="388"/>
      <c r="Q7" s="388"/>
      <c r="R7" s="388"/>
      <c r="S7" s="520" t="s">
        <v>102</v>
      </c>
      <c r="T7" s="515"/>
      <c r="U7" s="515"/>
      <c r="V7" s="515"/>
      <c r="W7" s="515"/>
      <c r="X7" s="515"/>
      <c r="Y7" s="515"/>
      <c r="Z7" s="516"/>
      <c r="AA7" s="515" t="s">
        <v>372</v>
      </c>
      <c r="AB7" s="515"/>
      <c r="AC7" s="515"/>
      <c r="AD7" s="515"/>
      <c r="AE7" s="515"/>
      <c r="AF7" s="515"/>
      <c r="AG7" s="515"/>
      <c r="AH7" s="516"/>
      <c r="AI7" s="524"/>
      <c r="AJ7" s="525"/>
      <c r="AK7" s="525"/>
      <c r="AL7" s="525"/>
      <c r="AM7" s="525"/>
      <c r="AN7" s="525"/>
      <c r="AO7" s="525"/>
      <c r="AP7" s="526"/>
      <c r="AQ7" s="388"/>
    </row>
    <row r="8" spans="1:43" s="5" customFormat="1" ht="41.25" customHeight="1">
      <c r="A8" s="388"/>
      <c r="B8" s="388"/>
      <c r="C8" s="388" t="s">
        <v>102</v>
      </c>
      <c r="D8" s="388" t="s">
        <v>119</v>
      </c>
      <c r="E8" s="388"/>
      <c r="F8" s="388" t="s">
        <v>120</v>
      </c>
      <c r="G8" s="517" t="s">
        <v>121</v>
      </c>
      <c r="H8" s="388" t="s">
        <v>122</v>
      </c>
      <c r="I8" s="517" t="s">
        <v>125</v>
      </c>
      <c r="J8" s="388" t="s">
        <v>124</v>
      </c>
      <c r="K8" s="388" t="s">
        <v>102</v>
      </c>
      <c r="L8" s="388" t="s">
        <v>119</v>
      </c>
      <c r="M8" s="388"/>
      <c r="N8" s="388" t="s">
        <v>120</v>
      </c>
      <c r="O8" s="517" t="s">
        <v>121</v>
      </c>
      <c r="P8" s="388" t="s">
        <v>122</v>
      </c>
      <c r="Q8" s="388" t="s">
        <v>123</v>
      </c>
      <c r="R8" s="388" t="s">
        <v>124</v>
      </c>
      <c r="S8" s="388" t="s">
        <v>102</v>
      </c>
      <c r="T8" s="388" t="s">
        <v>119</v>
      </c>
      <c r="U8" s="388"/>
      <c r="V8" s="388" t="s">
        <v>120</v>
      </c>
      <c r="W8" s="517" t="s">
        <v>121</v>
      </c>
      <c r="X8" s="388" t="s">
        <v>122</v>
      </c>
      <c r="Y8" s="517" t="s">
        <v>125</v>
      </c>
      <c r="Z8" s="388" t="s">
        <v>124</v>
      </c>
      <c r="AA8" s="388" t="s">
        <v>102</v>
      </c>
      <c r="AB8" s="388" t="s">
        <v>119</v>
      </c>
      <c r="AC8" s="388"/>
      <c r="AD8" s="388" t="s">
        <v>120</v>
      </c>
      <c r="AE8" s="517" t="s">
        <v>121</v>
      </c>
      <c r="AF8" s="388" t="s">
        <v>122</v>
      </c>
      <c r="AG8" s="388" t="s">
        <v>123</v>
      </c>
      <c r="AH8" s="388" t="s">
        <v>124</v>
      </c>
      <c r="AI8" s="388" t="s">
        <v>102</v>
      </c>
      <c r="AJ8" s="388" t="s">
        <v>119</v>
      </c>
      <c r="AK8" s="388"/>
      <c r="AL8" s="388" t="s">
        <v>120</v>
      </c>
      <c r="AM8" s="517" t="s">
        <v>121</v>
      </c>
      <c r="AN8" s="388" t="s">
        <v>122</v>
      </c>
      <c r="AO8" s="517" t="s">
        <v>125</v>
      </c>
      <c r="AP8" s="388" t="s">
        <v>124</v>
      </c>
      <c r="AQ8" s="388"/>
    </row>
    <row r="9" spans="1:43" s="5" customFormat="1" ht="154.5" customHeight="1">
      <c r="A9" s="388"/>
      <c r="B9" s="388"/>
      <c r="C9" s="388"/>
      <c r="D9" s="6" t="s">
        <v>126</v>
      </c>
      <c r="E9" s="6" t="s">
        <v>127</v>
      </c>
      <c r="F9" s="388"/>
      <c r="G9" s="518"/>
      <c r="H9" s="388"/>
      <c r="I9" s="518"/>
      <c r="J9" s="388"/>
      <c r="K9" s="388"/>
      <c r="L9" s="6" t="s">
        <v>126</v>
      </c>
      <c r="M9" s="6" t="s">
        <v>127</v>
      </c>
      <c r="N9" s="388"/>
      <c r="O9" s="518"/>
      <c r="P9" s="388"/>
      <c r="Q9" s="388"/>
      <c r="R9" s="388"/>
      <c r="S9" s="388"/>
      <c r="T9" s="6" t="s">
        <v>126</v>
      </c>
      <c r="U9" s="6" t="s">
        <v>127</v>
      </c>
      <c r="V9" s="388"/>
      <c r="W9" s="518"/>
      <c r="X9" s="388"/>
      <c r="Y9" s="518"/>
      <c r="Z9" s="388"/>
      <c r="AA9" s="388"/>
      <c r="AB9" s="6" t="s">
        <v>126</v>
      </c>
      <c r="AC9" s="6" t="s">
        <v>127</v>
      </c>
      <c r="AD9" s="388"/>
      <c r="AE9" s="518"/>
      <c r="AF9" s="388"/>
      <c r="AG9" s="388"/>
      <c r="AH9" s="388"/>
      <c r="AI9" s="388"/>
      <c r="AJ9" s="6" t="s">
        <v>126</v>
      </c>
      <c r="AK9" s="6" t="s">
        <v>127</v>
      </c>
      <c r="AL9" s="388"/>
      <c r="AM9" s="518"/>
      <c r="AN9" s="388"/>
      <c r="AO9" s="518"/>
      <c r="AP9" s="388"/>
      <c r="AQ9" s="388"/>
    </row>
    <row r="10" spans="1:43" s="8" customFormat="1" ht="24" customHeight="1">
      <c r="A10" s="21">
        <v>1</v>
      </c>
      <c r="B10" s="21">
        <v>2</v>
      </c>
      <c r="C10" s="21">
        <v>3</v>
      </c>
      <c r="D10" s="21">
        <v>4</v>
      </c>
      <c r="E10" s="21">
        <v>5</v>
      </c>
      <c r="F10" s="21">
        <v>6</v>
      </c>
      <c r="G10" s="21">
        <v>7</v>
      </c>
      <c r="H10" s="21">
        <v>8</v>
      </c>
      <c r="I10" s="21">
        <v>9</v>
      </c>
      <c r="J10" s="21">
        <v>10</v>
      </c>
      <c r="K10" s="21">
        <v>11</v>
      </c>
      <c r="L10" s="21">
        <v>12</v>
      </c>
      <c r="M10" s="21">
        <v>13</v>
      </c>
      <c r="N10" s="21">
        <v>14</v>
      </c>
      <c r="O10" s="21">
        <v>15</v>
      </c>
      <c r="P10" s="21">
        <v>16</v>
      </c>
      <c r="Q10" s="21">
        <v>17</v>
      </c>
      <c r="R10" s="21">
        <v>18</v>
      </c>
      <c r="S10" s="21">
        <v>19</v>
      </c>
      <c r="T10" s="21">
        <v>20</v>
      </c>
      <c r="U10" s="21">
        <v>21</v>
      </c>
      <c r="V10" s="21">
        <v>22</v>
      </c>
      <c r="W10" s="21">
        <v>23</v>
      </c>
      <c r="X10" s="21">
        <v>24</v>
      </c>
      <c r="Y10" s="21">
        <v>25</v>
      </c>
      <c r="Z10" s="21">
        <v>26</v>
      </c>
      <c r="AA10" s="21">
        <v>27</v>
      </c>
      <c r="AB10" s="21">
        <v>28</v>
      </c>
      <c r="AC10" s="21">
        <v>29</v>
      </c>
      <c r="AD10" s="21">
        <v>30</v>
      </c>
      <c r="AE10" s="21">
        <v>31</v>
      </c>
      <c r="AF10" s="21">
        <v>32</v>
      </c>
      <c r="AG10" s="21">
        <v>33</v>
      </c>
      <c r="AH10" s="21">
        <v>34</v>
      </c>
      <c r="AI10" s="21">
        <v>35</v>
      </c>
      <c r="AJ10" s="21">
        <v>36</v>
      </c>
      <c r="AK10" s="21">
        <v>37</v>
      </c>
      <c r="AL10" s="21">
        <v>38</v>
      </c>
      <c r="AM10" s="21">
        <v>39</v>
      </c>
      <c r="AN10" s="21">
        <v>40</v>
      </c>
      <c r="AO10" s="21">
        <v>41</v>
      </c>
      <c r="AP10" s="21">
        <v>42</v>
      </c>
      <c r="AQ10" s="21">
        <v>43</v>
      </c>
    </row>
    <row r="11" spans="1:43" ht="36" customHeight="1">
      <c r="A11" s="7"/>
      <c r="B11" s="9" t="s">
        <v>105</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10"/>
    </row>
    <row r="12" spans="1:43" s="13" customFormat="1" ht="40.5" customHeight="1">
      <c r="A12" s="7">
        <v>1</v>
      </c>
      <c r="B12" s="23" t="s">
        <v>129</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2"/>
    </row>
    <row r="13" spans="1:43" s="13" customFormat="1" ht="28.5" customHeight="1">
      <c r="A13" s="7">
        <v>2</v>
      </c>
      <c r="B13" s="23" t="s">
        <v>131</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2"/>
    </row>
    <row r="14" spans="1:43" s="13" customFormat="1" ht="36.75" customHeight="1">
      <c r="A14" s="7">
        <v>3</v>
      </c>
      <c r="B14" s="23" t="s">
        <v>133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2"/>
    </row>
    <row r="15" spans="1:43" s="13" customFormat="1" ht="31.5" customHeight="1">
      <c r="A15" s="7">
        <v>4</v>
      </c>
      <c r="B15" s="23" t="s">
        <v>135</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2"/>
    </row>
    <row r="16" spans="1:43" s="13" customFormat="1" ht="36.75" customHeight="1">
      <c r="A16" s="7">
        <v>5</v>
      </c>
      <c r="B16" s="23" t="s">
        <v>137</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2"/>
    </row>
    <row r="17" spans="1:43" s="198" customFormat="1" ht="46.5" customHeight="1">
      <c r="A17" s="7">
        <v>6</v>
      </c>
      <c r="B17" s="23" t="s">
        <v>139</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7"/>
    </row>
    <row r="18" spans="1:43" s="198" customFormat="1" ht="35.25" customHeight="1">
      <c r="A18" s="7">
        <v>7</v>
      </c>
      <c r="B18" s="23" t="s">
        <v>140</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7"/>
    </row>
    <row r="19" spans="1:43" s="198" customFormat="1" ht="35.25" customHeight="1">
      <c r="A19" s="7">
        <v>8</v>
      </c>
      <c r="B19" s="23" t="s">
        <v>142</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7"/>
    </row>
    <row r="20" spans="1:43" s="201" customFormat="1" ht="35.25" customHeight="1">
      <c r="A20" s="7">
        <v>9</v>
      </c>
      <c r="B20" s="23" t="s">
        <v>144</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200"/>
    </row>
    <row r="21" spans="1:43" s="13" customFormat="1" ht="35.25" customHeight="1">
      <c r="A21" s="7">
        <v>10</v>
      </c>
      <c r="B21" s="23" t="s">
        <v>146</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2"/>
    </row>
    <row r="22" spans="1:43" s="13" customFormat="1" ht="35.25" customHeight="1">
      <c r="A22" s="7">
        <v>11</v>
      </c>
      <c r="B22" s="23" t="s">
        <v>148</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2"/>
    </row>
    <row r="23" spans="1:43" s="13" customFormat="1" ht="35.25" customHeight="1">
      <c r="A23" s="7">
        <v>12</v>
      </c>
      <c r="B23" s="23" t="s">
        <v>150</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2"/>
    </row>
    <row r="24" spans="1:43" s="13" customFormat="1" ht="35.25" customHeight="1">
      <c r="A24" s="7">
        <v>13</v>
      </c>
      <c r="B24" s="23" t="s">
        <v>152</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2"/>
    </row>
    <row r="25" spans="1:43" s="13" customFormat="1" ht="35.25" customHeight="1">
      <c r="A25" s="7">
        <v>14</v>
      </c>
      <c r="B25" s="23" t="s">
        <v>154</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2"/>
    </row>
    <row r="26" spans="1:43" s="13" customFormat="1" ht="35.25" customHeight="1">
      <c r="A26" s="7">
        <v>15</v>
      </c>
      <c r="B26" s="23" t="s">
        <v>156</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2"/>
    </row>
    <row r="27" spans="1:43" s="13" customFormat="1" ht="35.25" customHeight="1">
      <c r="A27" s="7">
        <v>16</v>
      </c>
      <c r="B27" s="23" t="s">
        <v>158</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2"/>
    </row>
    <row r="28" spans="1:43" s="13" customFormat="1" ht="35.25" customHeight="1">
      <c r="A28" s="7">
        <v>17</v>
      </c>
      <c r="B28" s="23" t="s">
        <v>160</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2"/>
    </row>
    <row r="29" spans="1:43" s="13" customFormat="1" ht="35.25" customHeight="1">
      <c r="A29" s="7">
        <v>18</v>
      </c>
      <c r="B29" s="23" t="s">
        <v>162</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2"/>
    </row>
    <row r="30" spans="1:43" s="13" customFormat="1" ht="35.25" customHeight="1">
      <c r="A30" s="7">
        <v>19</v>
      </c>
      <c r="B30" s="23" t="s">
        <v>164</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2"/>
    </row>
    <row r="31" spans="1:43" s="13" customFormat="1" ht="35.25" customHeight="1" hidden="1">
      <c r="A31" s="7">
        <v>20</v>
      </c>
      <c r="B31" s="23" t="s">
        <v>166</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2"/>
    </row>
    <row r="32" spans="1:43" ht="6" customHeight="1">
      <c r="A32" s="7"/>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s="31" customFormat="1" ht="96" customHeight="1">
      <c r="A33" s="30"/>
      <c r="B33" s="389" t="s">
        <v>373</v>
      </c>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row>
  </sheetData>
  <sheetProtection/>
  <mergeCells count="53">
    <mergeCell ref="AP8:AP9"/>
    <mergeCell ref="B33:AQ33"/>
    <mergeCell ref="AH8:AH9"/>
    <mergeCell ref="AI8:AI9"/>
    <mergeCell ref="AJ8:AK8"/>
    <mergeCell ref="AL8:AL9"/>
    <mergeCell ref="AM8:AM9"/>
    <mergeCell ref="AN8:AN9"/>
    <mergeCell ref="AA8:AA9"/>
    <mergeCell ref="AD8:AD9"/>
    <mergeCell ref="AE8:AE9"/>
    <mergeCell ref="AF8:AF9"/>
    <mergeCell ref="AO8:AO9"/>
    <mergeCell ref="P8:P9"/>
    <mergeCell ref="Q8:Q9"/>
    <mergeCell ref="AG8:AG9"/>
    <mergeCell ref="T8:U8"/>
    <mergeCell ref="V8:V9"/>
    <mergeCell ref="W8:W9"/>
    <mergeCell ref="X8:X9"/>
    <mergeCell ref="Z8:Z9"/>
    <mergeCell ref="AB8:AC8"/>
    <mergeCell ref="K8:K9"/>
    <mergeCell ref="L8:M8"/>
    <mergeCell ref="N8:N9"/>
    <mergeCell ref="O8:O9"/>
    <mergeCell ref="S8:S9"/>
    <mergeCell ref="A5:AQ5"/>
    <mergeCell ref="A6:A9"/>
    <mergeCell ref="B6:B9"/>
    <mergeCell ref="C6:R6"/>
    <mergeCell ref="S6:AH6"/>
    <mergeCell ref="AI6:AP7"/>
    <mergeCell ref="AQ6:AQ9"/>
    <mergeCell ref="C7:J7"/>
    <mergeCell ref="K7:R7"/>
    <mergeCell ref="S7:Z7"/>
    <mergeCell ref="AA7:AH7"/>
    <mergeCell ref="C8:C9"/>
    <mergeCell ref="D8:E8"/>
    <mergeCell ref="F8:F9"/>
    <mergeCell ref="G8:G9"/>
    <mergeCell ref="R8:R9"/>
    <mergeCell ref="H8:H9"/>
    <mergeCell ref="I8:I9"/>
    <mergeCell ref="J8:J9"/>
    <mergeCell ref="Y8:Y9"/>
    <mergeCell ref="A4:AQ4"/>
    <mergeCell ref="A1:Q1"/>
    <mergeCell ref="AA1:AQ1"/>
    <mergeCell ref="A2:Q2"/>
    <mergeCell ref="AA2:AQ2"/>
    <mergeCell ref="A3:AQ3"/>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geOrder="overThenDown" paperSize="8" scale="45" r:id="rId1"/>
  <headerFooter>
    <oddFooter>&amp;R&amp;14&amp;P</oddFooter>
  </headerFooter>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T31"/>
  <sheetViews>
    <sheetView zoomScale="85" zoomScaleNormal="85" zoomScalePageLayoutView="0" workbookViewId="0" topLeftCell="A1">
      <selection activeCell="H18" sqref="H18"/>
    </sheetView>
  </sheetViews>
  <sheetFormatPr defaultColWidth="8.875" defaultRowHeight="14.25"/>
  <cols>
    <col min="1" max="1" width="8.875" style="0" customWidth="1"/>
    <col min="2" max="2" width="37.125" style="0" customWidth="1"/>
    <col min="3" max="3" width="11.00390625" style="0" customWidth="1"/>
    <col min="4" max="6" width="9.875" style="0" hidden="1" customWidth="1"/>
    <col min="7" max="7" width="18.375" style="0" customWidth="1"/>
    <col min="8" max="8" width="13.75390625" style="0" customWidth="1"/>
    <col min="9" max="9" width="13.00390625" style="0" customWidth="1"/>
    <col min="10" max="12" width="0" style="0" hidden="1" customWidth="1"/>
    <col min="13" max="14" width="10.125" style="0" hidden="1" customWidth="1"/>
    <col min="15" max="20" width="13.25390625" style="0" customWidth="1"/>
  </cols>
  <sheetData>
    <row r="1" spans="1:20" ht="24.75" customHeight="1">
      <c r="A1" s="489" t="s">
        <v>403</v>
      </c>
      <c r="B1" s="489"/>
      <c r="C1" s="489"/>
      <c r="D1" s="489"/>
      <c r="E1" s="489"/>
      <c r="F1" s="489"/>
      <c r="G1" s="489"/>
      <c r="H1" s="489"/>
      <c r="I1" s="489"/>
      <c r="J1" s="489"/>
      <c r="K1" s="489"/>
      <c r="L1" s="489"/>
      <c r="M1" s="2"/>
      <c r="N1" s="2"/>
      <c r="O1" s="2"/>
      <c r="P1" s="1" t="s">
        <v>91</v>
      </c>
      <c r="Q1" s="2"/>
      <c r="R1" s="2"/>
      <c r="S1" s="64"/>
      <c r="T1" s="212"/>
    </row>
    <row r="2" spans="1:20" ht="39" customHeight="1">
      <c r="A2" s="394" t="s">
        <v>405</v>
      </c>
      <c r="B2" s="394"/>
      <c r="C2" s="394"/>
      <c r="D2" s="394"/>
      <c r="E2" s="394"/>
      <c r="F2" s="394"/>
      <c r="G2" s="394"/>
      <c r="H2" s="394"/>
      <c r="I2" s="394"/>
      <c r="J2" s="394"/>
      <c r="K2" s="394"/>
      <c r="L2" s="394"/>
      <c r="M2" s="4"/>
      <c r="N2" s="4"/>
      <c r="O2" s="4"/>
      <c r="P2" s="3" t="s">
        <v>93</v>
      </c>
      <c r="Q2" s="4"/>
      <c r="R2" s="4"/>
      <c r="S2" s="4"/>
      <c r="T2" s="4"/>
    </row>
    <row r="3" spans="1:20" ht="19.5">
      <c r="A3" s="490" t="s">
        <v>308</v>
      </c>
      <c r="B3" s="490"/>
      <c r="C3" s="490"/>
      <c r="D3" s="490"/>
      <c r="E3" s="490"/>
      <c r="F3" s="490"/>
      <c r="G3" s="490"/>
      <c r="H3" s="490"/>
      <c r="I3" s="490"/>
      <c r="J3" s="490"/>
      <c r="K3" s="490"/>
      <c r="L3" s="490"/>
      <c r="M3" s="490"/>
      <c r="N3" s="490"/>
      <c r="O3" s="490"/>
      <c r="P3" s="490"/>
      <c r="Q3" s="490"/>
      <c r="R3" s="490"/>
      <c r="S3" s="490"/>
      <c r="T3" s="490"/>
    </row>
    <row r="4" spans="1:20" ht="43.5" customHeight="1">
      <c r="A4" s="489" t="s">
        <v>411</v>
      </c>
      <c r="B4" s="489"/>
      <c r="C4" s="489"/>
      <c r="D4" s="489"/>
      <c r="E4" s="489"/>
      <c r="F4" s="489"/>
      <c r="G4" s="489"/>
      <c r="H4" s="489"/>
      <c r="I4" s="489"/>
      <c r="J4" s="489"/>
      <c r="K4" s="489"/>
      <c r="L4" s="489"/>
      <c r="M4" s="489"/>
      <c r="N4" s="489"/>
      <c r="O4" s="489"/>
      <c r="P4" s="489"/>
      <c r="Q4" s="489"/>
      <c r="R4" s="489"/>
      <c r="S4" s="489"/>
      <c r="T4" s="489"/>
    </row>
    <row r="5" spans="1:20" ht="18.75">
      <c r="A5" s="497" t="s">
        <v>95</v>
      </c>
      <c r="B5" s="497"/>
      <c r="C5" s="497"/>
      <c r="D5" s="497"/>
      <c r="E5" s="497"/>
      <c r="F5" s="497"/>
      <c r="G5" s="497"/>
      <c r="H5" s="497"/>
      <c r="I5" s="497"/>
      <c r="J5" s="497"/>
      <c r="K5" s="497"/>
      <c r="L5" s="497"/>
      <c r="M5" s="497"/>
      <c r="N5" s="497"/>
      <c r="O5" s="497"/>
      <c r="P5" s="497"/>
      <c r="Q5" s="497"/>
      <c r="R5" s="497"/>
      <c r="S5" s="497"/>
      <c r="T5" s="497"/>
    </row>
    <row r="6" spans="1:20" ht="32.25" customHeight="1">
      <c r="A6" s="491" t="s">
        <v>197</v>
      </c>
      <c r="B6" s="491" t="s">
        <v>168</v>
      </c>
      <c r="C6" s="527" t="s">
        <v>404</v>
      </c>
      <c r="D6" s="491" t="s">
        <v>169</v>
      </c>
      <c r="E6" s="491" t="s">
        <v>170</v>
      </c>
      <c r="F6" s="491" t="s">
        <v>171</v>
      </c>
      <c r="G6" s="492" t="s">
        <v>402</v>
      </c>
      <c r="H6" s="492"/>
      <c r="I6" s="492"/>
      <c r="J6" s="492" t="s">
        <v>271</v>
      </c>
      <c r="K6" s="492"/>
      <c r="L6" s="492"/>
      <c r="M6" s="492" t="s">
        <v>374</v>
      </c>
      <c r="N6" s="492"/>
      <c r="O6" s="492" t="s">
        <v>401</v>
      </c>
      <c r="P6" s="492"/>
      <c r="Q6" s="492"/>
      <c r="R6" s="492"/>
      <c r="S6" s="492"/>
      <c r="T6" s="491" t="s">
        <v>99</v>
      </c>
    </row>
    <row r="7" spans="1:20" ht="32.25" customHeight="1">
      <c r="A7" s="491"/>
      <c r="B7" s="491"/>
      <c r="C7" s="528"/>
      <c r="D7" s="491"/>
      <c r="E7" s="491"/>
      <c r="F7" s="491"/>
      <c r="G7" s="492"/>
      <c r="H7" s="492"/>
      <c r="I7" s="492"/>
      <c r="J7" s="492"/>
      <c r="K7" s="492"/>
      <c r="L7" s="492"/>
      <c r="M7" s="492"/>
      <c r="N7" s="492"/>
      <c r="O7" s="492" t="s">
        <v>102</v>
      </c>
      <c r="P7" s="492" t="s">
        <v>412</v>
      </c>
      <c r="Q7" s="492"/>
      <c r="R7" s="492"/>
      <c r="S7" s="492"/>
      <c r="T7" s="491"/>
    </row>
    <row r="8" spans="1:20" ht="32.25" customHeight="1">
      <c r="A8" s="491"/>
      <c r="B8" s="491"/>
      <c r="C8" s="528"/>
      <c r="D8" s="491"/>
      <c r="E8" s="491"/>
      <c r="F8" s="491"/>
      <c r="G8" s="492"/>
      <c r="H8" s="492"/>
      <c r="I8" s="492"/>
      <c r="J8" s="492"/>
      <c r="K8" s="492"/>
      <c r="L8" s="492"/>
      <c r="M8" s="492"/>
      <c r="N8" s="492"/>
      <c r="O8" s="492"/>
      <c r="P8" s="492" t="s">
        <v>102</v>
      </c>
      <c r="Q8" s="492" t="s">
        <v>103</v>
      </c>
      <c r="R8" s="492"/>
      <c r="S8" s="492"/>
      <c r="T8" s="491"/>
    </row>
    <row r="9" spans="1:20" ht="36.75" customHeight="1">
      <c r="A9" s="491"/>
      <c r="B9" s="491"/>
      <c r="C9" s="528"/>
      <c r="D9" s="491"/>
      <c r="E9" s="491"/>
      <c r="F9" s="491"/>
      <c r="G9" s="492" t="s">
        <v>320</v>
      </c>
      <c r="H9" s="492" t="s">
        <v>173</v>
      </c>
      <c r="I9" s="492" t="s">
        <v>375</v>
      </c>
      <c r="J9" s="492" t="s">
        <v>320</v>
      </c>
      <c r="K9" s="492" t="s">
        <v>173</v>
      </c>
      <c r="L9" s="492" t="s">
        <v>376</v>
      </c>
      <c r="M9" s="492" t="s">
        <v>102</v>
      </c>
      <c r="N9" s="492" t="s">
        <v>375</v>
      </c>
      <c r="O9" s="492"/>
      <c r="P9" s="492"/>
      <c r="Q9" s="492" t="s">
        <v>408</v>
      </c>
      <c r="R9" s="492" t="s">
        <v>407</v>
      </c>
      <c r="S9" s="492" t="s">
        <v>406</v>
      </c>
      <c r="T9" s="491"/>
    </row>
    <row r="10" spans="1:20" ht="14.25" customHeight="1">
      <c r="A10" s="491"/>
      <c r="B10" s="491"/>
      <c r="C10" s="528"/>
      <c r="D10" s="491"/>
      <c r="E10" s="491"/>
      <c r="F10" s="491"/>
      <c r="G10" s="492"/>
      <c r="H10" s="492"/>
      <c r="I10" s="492"/>
      <c r="J10" s="492"/>
      <c r="K10" s="492"/>
      <c r="L10" s="492"/>
      <c r="M10" s="492"/>
      <c r="N10" s="492"/>
      <c r="O10" s="492"/>
      <c r="P10" s="492"/>
      <c r="Q10" s="492"/>
      <c r="R10" s="492"/>
      <c r="S10" s="492"/>
      <c r="T10" s="491"/>
    </row>
    <row r="11" spans="1:20" ht="14.25" customHeight="1">
      <c r="A11" s="491"/>
      <c r="B11" s="491"/>
      <c r="C11" s="528"/>
      <c r="D11" s="491"/>
      <c r="E11" s="491"/>
      <c r="F11" s="491"/>
      <c r="G11" s="492"/>
      <c r="H11" s="492"/>
      <c r="I11" s="492"/>
      <c r="J11" s="492"/>
      <c r="K11" s="492"/>
      <c r="L11" s="492"/>
      <c r="M11" s="492"/>
      <c r="N11" s="492"/>
      <c r="O11" s="492"/>
      <c r="P11" s="492"/>
      <c r="Q11" s="492"/>
      <c r="R11" s="492"/>
      <c r="S11" s="492"/>
      <c r="T11" s="491"/>
    </row>
    <row r="12" spans="1:20" ht="17.25" customHeight="1">
      <c r="A12" s="491"/>
      <c r="B12" s="491"/>
      <c r="C12" s="529"/>
      <c r="D12" s="491"/>
      <c r="E12" s="491"/>
      <c r="F12" s="491"/>
      <c r="G12" s="492"/>
      <c r="H12" s="492"/>
      <c r="I12" s="492"/>
      <c r="J12" s="492"/>
      <c r="K12" s="492"/>
      <c r="L12" s="492"/>
      <c r="M12" s="492"/>
      <c r="N12" s="492"/>
      <c r="O12" s="492"/>
      <c r="P12" s="492"/>
      <c r="Q12" s="492"/>
      <c r="R12" s="492"/>
      <c r="S12" s="492"/>
      <c r="T12" s="491"/>
    </row>
    <row r="13" spans="1:20" ht="22.5" customHeight="1">
      <c r="A13" s="140">
        <v>1</v>
      </c>
      <c r="B13" s="140">
        <v>2</v>
      </c>
      <c r="C13" s="140">
        <v>3</v>
      </c>
      <c r="D13" s="140">
        <v>3</v>
      </c>
      <c r="E13" s="140">
        <v>4</v>
      </c>
      <c r="F13" s="140">
        <v>5</v>
      </c>
      <c r="G13" s="140">
        <v>4</v>
      </c>
      <c r="H13" s="140">
        <v>5</v>
      </c>
      <c r="I13" s="140">
        <v>6</v>
      </c>
      <c r="J13" s="140">
        <v>9</v>
      </c>
      <c r="K13" s="140">
        <v>10</v>
      </c>
      <c r="L13" s="140">
        <v>11</v>
      </c>
      <c r="M13" s="140">
        <v>7</v>
      </c>
      <c r="N13" s="140">
        <v>8</v>
      </c>
      <c r="O13" s="140">
        <v>7</v>
      </c>
      <c r="P13" s="140">
        <v>8</v>
      </c>
      <c r="Q13" s="140">
        <v>9</v>
      </c>
      <c r="R13" s="140">
        <v>10</v>
      </c>
      <c r="S13" s="140">
        <v>11</v>
      </c>
      <c r="T13" s="140">
        <v>12</v>
      </c>
    </row>
    <row r="14" spans="1:20" ht="15.75">
      <c r="A14" s="142"/>
      <c r="B14" s="143" t="s">
        <v>105</v>
      </c>
      <c r="C14" s="143"/>
      <c r="D14" s="144"/>
      <c r="E14" s="144"/>
      <c r="F14" s="144"/>
      <c r="G14" s="145"/>
      <c r="H14" s="145"/>
      <c r="I14" s="145"/>
      <c r="J14" s="145"/>
      <c r="K14" s="145"/>
      <c r="L14" s="145"/>
      <c r="M14" s="145"/>
      <c r="N14" s="145"/>
      <c r="O14" s="145"/>
      <c r="P14" s="145"/>
      <c r="Q14" s="145"/>
      <c r="R14" s="145"/>
      <c r="S14" s="145"/>
      <c r="T14" s="145"/>
    </row>
    <row r="15" spans="1:20" s="204" customFormat="1" ht="33" customHeight="1">
      <c r="A15" s="202" t="s">
        <v>377</v>
      </c>
      <c r="B15" s="203" t="s">
        <v>378</v>
      </c>
      <c r="C15" s="203"/>
      <c r="D15" s="143"/>
      <c r="E15" s="143"/>
      <c r="F15" s="143"/>
      <c r="G15" s="148"/>
      <c r="H15" s="148"/>
      <c r="I15" s="148"/>
      <c r="J15" s="148"/>
      <c r="K15" s="148"/>
      <c r="L15" s="148"/>
      <c r="M15" s="148"/>
      <c r="N15" s="148"/>
      <c r="O15" s="148"/>
      <c r="P15" s="148"/>
      <c r="Q15" s="148"/>
      <c r="R15" s="148"/>
      <c r="S15" s="148"/>
      <c r="T15" s="148"/>
    </row>
    <row r="16" spans="1:20" ht="55.5" customHeight="1">
      <c r="A16" s="202" t="s">
        <v>176</v>
      </c>
      <c r="B16" s="205" t="s">
        <v>379</v>
      </c>
      <c r="C16" s="205"/>
      <c r="D16" s="143"/>
      <c r="E16" s="143"/>
      <c r="F16" s="143"/>
      <c r="G16" s="148"/>
      <c r="H16" s="148"/>
      <c r="I16" s="148"/>
      <c r="J16" s="148"/>
      <c r="K16" s="148"/>
      <c r="L16" s="148"/>
      <c r="M16" s="148"/>
      <c r="N16" s="148"/>
      <c r="O16" s="148"/>
      <c r="P16" s="148"/>
      <c r="Q16" s="148"/>
      <c r="R16" s="148"/>
      <c r="S16" s="148"/>
      <c r="T16" s="148"/>
    </row>
    <row r="17" spans="1:20" ht="33" customHeight="1">
      <c r="A17" s="206" t="s">
        <v>380</v>
      </c>
      <c r="B17" s="207" t="s">
        <v>381</v>
      </c>
      <c r="C17" s="207"/>
      <c r="D17" s="143"/>
      <c r="E17" s="143"/>
      <c r="F17" s="143"/>
      <c r="G17" s="148"/>
      <c r="H17" s="148"/>
      <c r="I17" s="148"/>
      <c r="J17" s="148"/>
      <c r="K17" s="148"/>
      <c r="L17" s="148"/>
      <c r="M17" s="148"/>
      <c r="N17" s="148"/>
      <c r="O17" s="148"/>
      <c r="P17" s="148"/>
      <c r="Q17" s="148"/>
      <c r="R17" s="148"/>
      <c r="S17" s="148"/>
      <c r="T17" s="148"/>
    </row>
    <row r="18" spans="1:20" ht="33" customHeight="1">
      <c r="A18" s="38" t="s">
        <v>128</v>
      </c>
      <c r="B18" s="208" t="s">
        <v>382</v>
      </c>
      <c r="C18" s="208"/>
      <c r="D18" s="143"/>
      <c r="E18" s="143"/>
      <c r="F18" s="143"/>
      <c r="G18" s="148"/>
      <c r="H18" s="148"/>
      <c r="I18" s="148"/>
      <c r="J18" s="148"/>
      <c r="K18" s="148"/>
      <c r="L18" s="148"/>
      <c r="M18" s="148"/>
      <c r="N18" s="148"/>
      <c r="O18" s="148"/>
      <c r="P18" s="148"/>
      <c r="Q18" s="148"/>
      <c r="R18" s="148"/>
      <c r="S18" s="148"/>
      <c r="T18" s="148"/>
    </row>
    <row r="19" spans="1:20" ht="33" customHeight="1">
      <c r="A19" s="38" t="s">
        <v>180</v>
      </c>
      <c r="B19" s="208" t="s">
        <v>383</v>
      </c>
      <c r="C19" s="208"/>
      <c r="D19" s="143"/>
      <c r="E19" s="143"/>
      <c r="F19" s="143"/>
      <c r="G19" s="148"/>
      <c r="H19" s="148"/>
      <c r="I19" s="148"/>
      <c r="J19" s="148"/>
      <c r="K19" s="148"/>
      <c r="L19" s="148"/>
      <c r="M19" s="148"/>
      <c r="N19" s="148"/>
      <c r="O19" s="148"/>
      <c r="P19" s="148"/>
      <c r="Q19" s="148"/>
      <c r="R19" s="148"/>
      <c r="S19" s="148"/>
      <c r="T19" s="148"/>
    </row>
    <row r="20" spans="1:20" ht="31.5" customHeight="1">
      <c r="A20" s="38" t="s">
        <v>384</v>
      </c>
      <c r="B20" s="39" t="s">
        <v>385</v>
      </c>
      <c r="C20" s="39"/>
      <c r="D20" s="143"/>
      <c r="E20" s="143"/>
      <c r="F20" s="143"/>
      <c r="G20" s="148"/>
      <c r="H20" s="148"/>
      <c r="I20" s="148"/>
      <c r="J20" s="148"/>
      <c r="K20" s="148"/>
      <c r="L20" s="148"/>
      <c r="M20" s="148"/>
      <c r="N20" s="148"/>
      <c r="O20" s="148"/>
      <c r="P20" s="148"/>
      <c r="Q20" s="148"/>
      <c r="R20" s="148"/>
      <c r="S20" s="148"/>
      <c r="T20" s="148"/>
    </row>
    <row r="21" spans="1:20" ht="30" customHeight="1">
      <c r="A21" s="209" t="s">
        <v>128</v>
      </c>
      <c r="B21" s="150" t="s">
        <v>179</v>
      </c>
      <c r="C21" s="150"/>
      <c r="D21" s="143"/>
      <c r="E21" s="143"/>
      <c r="F21" s="143"/>
      <c r="G21" s="148"/>
      <c r="H21" s="148"/>
      <c r="I21" s="148"/>
      <c r="J21" s="148"/>
      <c r="K21" s="148"/>
      <c r="L21" s="148"/>
      <c r="M21" s="148"/>
      <c r="N21" s="148"/>
      <c r="O21" s="148"/>
      <c r="P21" s="148"/>
      <c r="Q21" s="148"/>
      <c r="R21" s="148"/>
      <c r="S21" s="148"/>
      <c r="T21" s="148"/>
    </row>
    <row r="22" spans="1:20" ht="27.75" customHeight="1">
      <c r="A22" s="209" t="s">
        <v>180</v>
      </c>
      <c r="B22" s="210" t="s">
        <v>181</v>
      </c>
      <c r="C22" s="210"/>
      <c r="D22" s="143"/>
      <c r="E22" s="143"/>
      <c r="F22" s="143"/>
      <c r="G22" s="148"/>
      <c r="H22" s="148"/>
      <c r="I22" s="148"/>
      <c r="J22" s="148"/>
      <c r="K22" s="148"/>
      <c r="L22" s="148"/>
      <c r="M22" s="148"/>
      <c r="N22" s="148"/>
      <c r="O22" s="148"/>
      <c r="P22" s="148"/>
      <c r="Q22" s="148"/>
      <c r="R22" s="148"/>
      <c r="S22" s="148"/>
      <c r="T22" s="148"/>
    </row>
    <row r="23" spans="1:20" ht="63" customHeight="1">
      <c r="A23" s="202" t="s">
        <v>193</v>
      </c>
      <c r="B23" s="205" t="s">
        <v>379</v>
      </c>
      <c r="C23" s="205"/>
      <c r="D23" s="143"/>
      <c r="E23" s="143"/>
      <c r="F23" s="143"/>
      <c r="G23" s="148"/>
      <c r="H23" s="148"/>
      <c r="I23" s="148"/>
      <c r="J23" s="148"/>
      <c r="K23" s="148"/>
      <c r="L23" s="148"/>
      <c r="M23" s="148"/>
      <c r="N23" s="148"/>
      <c r="O23" s="148"/>
      <c r="P23" s="148"/>
      <c r="Q23" s="148"/>
      <c r="R23" s="148"/>
      <c r="S23" s="148"/>
      <c r="T23" s="148"/>
    </row>
    <row r="24" spans="1:20" ht="33" customHeight="1">
      <c r="A24" s="209"/>
      <c r="B24" s="53" t="s">
        <v>194</v>
      </c>
      <c r="C24" s="53"/>
      <c r="D24" s="143"/>
      <c r="E24" s="143"/>
      <c r="F24" s="143"/>
      <c r="G24" s="148"/>
      <c r="H24" s="148"/>
      <c r="I24" s="148"/>
      <c r="J24" s="148"/>
      <c r="K24" s="148"/>
      <c r="L24" s="148"/>
      <c r="M24" s="148"/>
      <c r="N24" s="148"/>
      <c r="O24" s="148"/>
      <c r="P24" s="148"/>
      <c r="Q24" s="148"/>
      <c r="R24" s="148"/>
      <c r="S24" s="148"/>
      <c r="T24" s="148"/>
    </row>
    <row r="25" spans="1:20" s="204" customFormat="1" ht="35.25" customHeight="1">
      <c r="A25" s="202" t="s">
        <v>386</v>
      </c>
      <c r="B25" s="203" t="s">
        <v>378</v>
      </c>
      <c r="C25" s="203"/>
      <c r="D25" s="143"/>
      <c r="E25" s="143"/>
      <c r="F25" s="143"/>
      <c r="G25" s="148"/>
      <c r="H25" s="148"/>
      <c r="I25" s="148"/>
      <c r="J25" s="148"/>
      <c r="K25" s="148"/>
      <c r="L25" s="148"/>
      <c r="M25" s="148"/>
      <c r="N25" s="148"/>
      <c r="O25" s="148"/>
      <c r="P25" s="148"/>
      <c r="Q25" s="148"/>
      <c r="R25" s="148"/>
      <c r="S25" s="148"/>
      <c r="T25" s="148"/>
    </row>
    <row r="26" spans="1:20" ht="18.75">
      <c r="A26" s="209"/>
      <c r="B26" s="53" t="s">
        <v>387</v>
      </c>
      <c r="C26" s="53"/>
      <c r="D26" s="143"/>
      <c r="E26" s="143"/>
      <c r="F26" s="143"/>
      <c r="G26" s="148"/>
      <c r="H26" s="148"/>
      <c r="I26" s="148"/>
      <c r="J26" s="148"/>
      <c r="K26" s="148"/>
      <c r="L26" s="148"/>
      <c r="M26" s="148"/>
      <c r="N26" s="148"/>
      <c r="O26" s="148"/>
      <c r="P26" s="148"/>
      <c r="Q26" s="148"/>
      <c r="R26" s="148"/>
      <c r="S26" s="148"/>
      <c r="T26" s="148"/>
    </row>
    <row r="27" spans="1:20" ht="20.25" customHeight="1">
      <c r="A27" s="209" t="s">
        <v>180</v>
      </c>
      <c r="B27" s="210" t="s">
        <v>181</v>
      </c>
      <c r="C27" s="210"/>
      <c r="D27" s="143"/>
      <c r="E27" s="143"/>
      <c r="F27" s="143"/>
      <c r="G27" s="148"/>
      <c r="H27" s="148"/>
      <c r="I27" s="148"/>
      <c r="J27" s="148"/>
      <c r="K27" s="148"/>
      <c r="L27" s="148"/>
      <c r="M27" s="148"/>
      <c r="N27" s="148"/>
      <c r="O27" s="148"/>
      <c r="P27" s="148"/>
      <c r="Q27" s="148"/>
      <c r="R27" s="148"/>
      <c r="S27" s="148"/>
      <c r="T27" s="148"/>
    </row>
    <row r="29" ht="19.5" customHeight="1">
      <c r="B29" s="211" t="s">
        <v>215</v>
      </c>
    </row>
    <row r="30" ht="19.5" customHeight="1">
      <c r="B30" s="213" t="s">
        <v>409</v>
      </c>
    </row>
    <row r="31" ht="15.75">
      <c r="B31" s="211" t="s">
        <v>410</v>
      </c>
    </row>
  </sheetData>
  <sheetProtection/>
  <mergeCells count="31">
    <mergeCell ref="R9:R12"/>
    <mergeCell ref="A1:L1"/>
    <mergeCell ref="A2:L2"/>
    <mergeCell ref="A3:T3"/>
    <mergeCell ref="A5:T5"/>
    <mergeCell ref="A4:T4"/>
    <mergeCell ref="S9:S12"/>
    <mergeCell ref="L9:L12"/>
    <mergeCell ref="P7:S7"/>
    <mergeCell ref="E6:E12"/>
    <mergeCell ref="G9:G12"/>
    <mergeCell ref="T6:T12"/>
    <mergeCell ref="Q8:S8"/>
    <mergeCell ref="Q9:Q12"/>
    <mergeCell ref="K9:K12"/>
    <mergeCell ref="O6:S6"/>
    <mergeCell ref="D6:D12"/>
    <mergeCell ref="N9:N12"/>
    <mergeCell ref="G6:I8"/>
    <mergeCell ref="M9:M12"/>
    <mergeCell ref="I9:I12"/>
    <mergeCell ref="O7:O12"/>
    <mergeCell ref="A6:A12"/>
    <mergeCell ref="B6:B12"/>
    <mergeCell ref="P8:P12"/>
    <mergeCell ref="F6:F12"/>
    <mergeCell ref="C6:C12"/>
    <mergeCell ref="J9:J12"/>
    <mergeCell ref="H9:H12"/>
    <mergeCell ref="M6:N8"/>
    <mergeCell ref="J6:L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geOrder="overThenDown" paperSize="9" scale="72" r:id="rId1"/>
  <headerFooter>
    <oddFooter>&amp;R&amp;14&amp;P</oddFooter>
  </headerFooter>
</worksheet>
</file>

<file path=xl/worksheets/sheet2.xml><?xml version="1.0" encoding="utf-8"?>
<worksheet xmlns="http://schemas.openxmlformats.org/spreadsheetml/2006/main" xmlns:r="http://schemas.openxmlformats.org/officeDocument/2006/relationships">
  <dimension ref="A1:W252"/>
  <sheetViews>
    <sheetView zoomScale="85" zoomScaleNormal="85" zoomScalePageLayoutView="0" workbookViewId="0" topLeftCell="A1">
      <selection activeCell="S4" sqref="S4"/>
    </sheetView>
  </sheetViews>
  <sheetFormatPr defaultColWidth="9.00390625" defaultRowHeight="14.25"/>
  <cols>
    <col min="1" max="1" width="6.125" style="373" customWidth="1"/>
    <col min="2" max="2" width="41.125" style="374" customWidth="1"/>
    <col min="3" max="3" width="15.75390625" style="337" hidden="1" customWidth="1"/>
    <col min="4" max="4" width="14.50390625" style="337" customWidth="1"/>
    <col min="5" max="5" width="11.625" style="337" hidden="1" customWidth="1"/>
    <col min="6" max="7" width="12.25390625" style="337" customWidth="1"/>
    <col min="8" max="9" width="11.75390625" style="337" hidden="1" customWidth="1"/>
    <col min="10" max="10" width="16.50390625" style="337" customWidth="1"/>
    <col min="11" max="11" width="14.125" style="337" hidden="1" customWidth="1"/>
    <col min="12" max="12" width="11.625" style="337" hidden="1" customWidth="1"/>
    <col min="13" max="13" width="10.75390625" style="337" hidden="1" customWidth="1"/>
    <col min="14" max="15" width="16.25390625" style="337" customWidth="1"/>
    <col min="16" max="16" width="13.00390625" style="337" customWidth="1"/>
    <col min="17" max="18" width="10.75390625" style="337" customWidth="1"/>
    <col min="19" max="19" width="13.25390625" style="337" customWidth="1"/>
    <col min="20" max="20" width="10.75390625" style="337" customWidth="1"/>
    <col min="21" max="21" width="10.375" style="359" customWidth="1"/>
    <col min="22" max="22" width="11.25390625" style="359" customWidth="1"/>
    <col min="23" max="23" width="11.125" style="359" bestFit="1" customWidth="1"/>
    <col min="24" max="16384" width="9.00390625" style="359" customWidth="1"/>
  </cols>
  <sheetData>
    <row r="1" spans="1:18" ht="18.75">
      <c r="A1" s="409" t="s">
        <v>522</v>
      </c>
      <c r="B1" s="409"/>
      <c r="C1" s="410" t="s">
        <v>523</v>
      </c>
      <c r="D1" s="410"/>
      <c r="E1" s="410"/>
      <c r="F1" s="410"/>
      <c r="G1" s="410"/>
      <c r="H1" s="410"/>
      <c r="I1" s="410"/>
      <c r="J1" s="410"/>
      <c r="K1" s="410"/>
      <c r="L1" s="410"/>
      <c r="M1" s="410"/>
      <c r="N1" s="410"/>
      <c r="O1" s="410"/>
      <c r="P1" s="410"/>
      <c r="Q1" s="410"/>
      <c r="R1" s="410"/>
    </row>
    <row r="2" spans="1:18" ht="18.75">
      <c r="A2" s="409" t="s">
        <v>524</v>
      </c>
      <c r="B2" s="409"/>
      <c r="C2" s="410" t="s">
        <v>525</v>
      </c>
      <c r="D2" s="410"/>
      <c r="E2" s="410"/>
      <c r="F2" s="410"/>
      <c r="G2" s="410"/>
      <c r="H2" s="410"/>
      <c r="I2" s="410"/>
      <c r="J2" s="410"/>
      <c r="K2" s="410"/>
      <c r="L2" s="410"/>
      <c r="M2" s="410"/>
      <c r="N2" s="410"/>
      <c r="O2" s="410"/>
      <c r="P2" s="410"/>
      <c r="Q2" s="410"/>
      <c r="R2" s="410"/>
    </row>
    <row r="3" spans="1:20" ht="27.75" customHeight="1">
      <c r="A3" s="403" t="s">
        <v>526</v>
      </c>
      <c r="B3" s="403"/>
      <c r="C3" s="403"/>
      <c r="D3" s="403"/>
      <c r="E3" s="403"/>
      <c r="F3" s="403"/>
      <c r="G3" s="403"/>
      <c r="H3" s="403"/>
      <c r="I3" s="403"/>
      <c r="J3" s="403"/>
      <c r="K3" s="403"/>
      <c r="L3" s="403"/>
      <c r="M3" s="403"/>
      <c r="N3" s="403"/>
      <c r="O3" s="403"/>
      <c r="P3" s="403"/>
      <c r="Q3" s="403"/>
      <c r="R3" s="403"/>
      <c r="S3" s="365"/>
      <c r="T3" s="365"/>
    </row>
    <row r="4" spans="1:20" ht="27.75" customHeight="1">
      <c r="A4" s="403" t="s">
        <v>586</v>
      </c>
      <c r="B4" s="403"/>
      <c r="C4" s="403"/>
      <c r="D4" s="403"/>
      <c r="E4" s="403"/>
      <c r="F4" s="403"/>
      <c r="G4" s="403"/>
      <c r="H4" s="403"/>
      <c r="I4" s="403"/>
      <c r="J4" s="403"/>
      <c r="K4" s="403"/>
      <c r="L4" s="403"/>
      <c r="M4" s="403"/>
      <c r="N4" s="403"/>
      <c r="O4" s="403"/>
      <c r="P4" s="403"/>
      <c r="Q4" s="403"/>
      <c r="R4" s="403"/>
      <c r="S4" s="365"/>
      <c r="T4" s="365"/>
    </row>
    <row r="5" spans="1:20" ht="25.5" customHeight="1">
      <c r="A5" s="397" t="s">
        <v>604</v>
      </c>
      <c r="B5" s="397"/>
      <c r="C5" s="397"/>
      <c r="D5" s="397"/>
      <c r="E5" s="397"/>
      <c r="F5" s="397"/>
      <c r="G5" s="397"/>
      <c r="H5" s="397"/>
      <c r="I5" s="397"/>
      <c r="J5" s="397"/>
      <c r="K5" s="397"/>
      <c r="L5" s="397"/>
      <c r="M5" s="397"/>
      <c r="N5" s="397"/>
      <c r="O5" s="397"/>
      <c r="P5" s="397"/>
      <c r="Q5" s="397"/>
      <c r="R5" s="397"/>
      <c r="S5" s="366"/>
      <c r="T5" s="366"/>
    </row>
    <row r="6" spans="1:20" ht="25.5" customHeight="1" hidden="1">
      <c r="A6" s="397" t="s">
        <v>590</v>
      </c>
      <c r="B6" s="397"/>
      <c r="C6" s="397"/>
      <c r="D6" s="397"/>
      <c r="E6" s="397"/>
      <c r="F6" s="397"/>
      <c r="G6" s="397"/>
      <c r="H6" s="397"/>
      <c r="I6" s="397"/>
      <c r="J6" s="397"/>
      <c r="K6" s="397"/>
      <c r="L6" s="397"/>
      <c r="M6" s="397"/>
      <c r="N6" s="397"/>
      <c r="O6" s="397"/>
      <c r="P6" s="397"/>
      <c r="Q6" s="397"/>
      <c r="R6" s="397"/>
      <c r="S6" s="366"/>
      <c r="T6" s="366"/>
    </row>
    <row r="7" spans="1:20" ht="21.75" customHeight="1">
      <c r="A7" s="411" t="s">
        <v>95</v>
      </c>
      <c r="B7" s="411"/>
      <c r="C7" s="411"/>
      <c r="D7" s="411"/>
      <c r="E7" s="411"/>
      <c r="F7" s="411"/>
      <c r="G7" s="411"/>
      <c r="H7" s="411"/>
      <c r="I7" s="411"/>
      <c r="J7" s="411"/>
      <c r="K7" s="411"/>
      <c r="L7" s="411"/>
      <c r="M7" s="411"/>
      <c r="N7" s="411"/>
      <c r="O7" s="411"/>
      <c r="P7" s="411"/>
      <c r="Q7" s="411"/>
      <c r="R7" s="411"/>
      <c r="S7" s="338"/>
      <c r="T7" s="338"/>
    </row>
    <row r="8" spans="1:18" s="339" customFormat="1" ht="37.5" customHeight="1">
      <c r="A8" s="408" t="s">
        <v>197</v>
      </c>
      <c r="B8" s="398" t="s">
        <v>527</v>
      </c>
      <c r="C8" s="400" t="s">
        <v>528</v>
      </c>
      <c r="D8" s="400" t="s">
        <v>529</v>
      </c>
      <c r="E8" s="400" t="s">
        <v>530</v>
      </c>
      <c r="F8" s="400" t="s">
        <v>531</v>
      </c>
      <c r="G8" s="400"/>
      <c r="H8" s="404" t="s">
        <v>532</v>
      </c>
      <c r="I8" s="405"/>
      <c r="J8" s="400" t="s">
        <v>588</v>
      </c>
      <c r="K8" s="400"/>
      <c r="L8" s="400"/>
      <c r="M8" s="400"/>
      <c r="N8" s="400" t="s">
        <v>587</v>
      </c>
      <c r="O8" s="400" t="s">
        <v>533</v>
      </c>
      <c r="P8" s="398" t="s">
        <v>534</v>
      </c>
      <c r="Q8" s="398"/>
      <c r="R8" s="398"/>
    </row>
    <row r="9" spans="1:18" s="339" customFormat="1" ht="18.75" customHeight="1">
      <c r="A9" s="408"/>
      <c r="B9" s="398"/>
      <c r="C9" s="401"/>
      <c r="D9" s="401"/>
      <c r="E9" s="401"/>
      <c r="F9" s="402"/>
      <c r="G9" s="402"/>
      <c r="H9" s="406"/>
      <c r="I9" s="407"/>
      <c r="J9" s="401"/>
      <c r="K9" s="401"/>
      <c r="L9" s="401"/>
      <c r="M9" s="401"/>
      <c r="N9" s="401"/>
      <c r="O9" s="401"/>
      <c r="P9" s="398" t="s">
        <v>499</v>
      </c>
      <c r="Q9" s="399" t="s">
        <v>103</v>
      </c>
      <c r="R9" s="399"/>
    </row>
    <row r="10" spans="1:18" s="339" customFormat="1" ht="33.75" customHeight="1">
      <c r="A10" s="408"/>
      <c r="B10" s="398"/>
      <c r="C10" s="401"/>
      <c r="D10" s="401"/>
      <c r="E10" s="401"/>
      <c r="F10" s="401" t="s">
        <v>102</v>
      </c>
      <c r="G10" s="401" t="s">
        <v>535</v>
      </c>
      <c r="H10" s="401" t="s">
        <v>102</v>
      </c>
      <c r="I10" s="401" t="s">
        <v>535</v>
      </c>
      <c r="J10" s="401"/>
      <c r="K10" s="401"/>
      <c r="L10" s="401"/>
      <c r="M10" s="401"/>
      <c r="N10" s="401"/>
      <c r="O10" s="401"/>
      <c r="P10" s="398"/>
      <c r="Q10" s="398" t="s">
        <v>536</v>
      </c>
      <c r="R10" s="398" t="s">
        <v>537</v>
      </c>
    </row>
    <row r="11" spans="1:18" s="339" customFormat="1" ht="56.25" customHeight="1">
      <c r="A11" s="408"/>
      <c r="B11" s="398"/>
      <c r="C11" s="402"/>
      <c r="D11" s="402"/>
      <c r="E11" s="402"/>
      <c r="F11" s="402"/>
      <c r="G11" s="402"/>
      <c r="H11" s="402"/>
      <c r="I11" s="402"/>
      <c r="J11" s="402"/>
      <c r="K11" s="402"/>
      <c r="L11" s="402"/>
      <c r="M11" s="402"/>
      <c r="N11" s="402"/>
      <c r="O11" s="402"/>
      <c r="P11" s="398"/>
      <c r="Q11" s="398"/>
      <c r="R11" s="398"/>
    </row>
    <row r="12" spans="1:22" s="339" customFormat="1" ht="50.25" customHeight="1">
      <c r="A12" s="340"/>
      <c r="B12" s="341" t="s">
        <v>495</v>
      </c>
      <c r="C12" s="342"/>
      <c r="D12" s="342"/>
      <c r="E12" s="342"/>
      <c r="F12" s="336">
        <f>F13+F23+F25+F34</f>
        <v>245017.301878</v>
      </c>
      <c r="G12" s="336">
        <f aca="true" t="shared" si="0" ref="G12:O12">G13+G23+G25+G34</f>
        <v>128908</v>
      </c>
      <c r="H12" s="336">
        <f t="shared" si="0"/>
        <v>180870.96338</v>
      </c>
      <c r="I12" s="336">
        <f t="shared" si="0"/>
        <v>91579</v>
      </c>
      <c r="J12" s="336">
        <f t="shared" si="0"/>
        <v>31540.928327999995</v>
      </c>
      <c r="K12" s="336">
        <f t="shared" si="0"/>
        <v>3180.1369999999997</v>
      </c>
      <c r="L12" s="336">
        <f t="shared" si="0"/>
        <v>27436.223328</v>
      </c>
      <c r="M12" s="336">
        <f t="shared" si="0"/>
        <v>924.568</v>
      </c>
      <c r="N12" s="336">
        <f t="shared" si="0"/>
        <v>36063.928327999995</v>
      </c>
      <c r="O12" s="361">
        <f t="shared" si="0"/>
        <v>36351.754327999995</v>
      </c>
      <c r="P12" s="361">
        <f>P13+P23+P25+P34</f>
        <v>287.826</v>
      </c>
      <c r="Q12" s="361">
        <f>Q13+Q23+Q25+Q34</f>
        <v>287.826</v>
      </c>
      <c r="R12" s="336">
        <f>R13+R23+R25+R34</f>
        <v>0</v>
      </c>
      <c r="S12" s="362">
        <f>N12+P12</f>
        <v>36351.754327999995</v>
      </c>
      <c r="T12" s="343"/>
      <c r="U12" s="339">
        <f>K12+L12+M12</f>
        <v>31540.928327999998</v>
      </c>
      <c r="V12" s="339" t="e">
        <f>J12-#REF!</f>
        <v>#REF!</v>
      </c>
    </row>
    <row r="13" spans="1:21" s="339" customFormat="1" ht="53.25" customHeight="1">
      <c r="A13" s="344" t="s">
        <v>176</v>
      </c>
      <c r="B13" s="345" t="s">
        <v>538</v>
      </c>
      <c r="C13" s="342"/>
      <c r="D13" s="342"/>
      <c r="E13" s="342"/>
      <c r="F13" s="336">
        <f>SUM(F14:F22)</f>
        <v>184716</v>
      </c>
      <c r="G13" s="336">
        <f>SUM(G14:G22)</f>
        <v>113131</v>
      </c>
      <c r="H13" s="336">
        <f>SUM(H14:H22)</f>
        <v>160985.329</v>
      </c>
      <c r="I13" s="336">
        <f>SUM(I14:I22)</f>
        <v>91579</v>
      </c>
      <c r="J13" s="336">
        <f>SUM(J14:J22)</f>
        <v>12833.834999999997</v>
      </c>
      <c r="K13" s="336">
        <f aca="true" t="shared" si="1" ref="K13:R13">SUM(K14:K22)</f>
        <v>3180.1369999999997</v>
      </c>
      <c r="L13" s="336">
        <f t="shared" si="1"/>
        <v>8729.13</v>
      </c>
      <c r="M13" s="336">
        <f t="shared" si="1"/>
        <v>924.568</v>
      </c>
      <c r="N13" s="336">
        <f t="shared" si="1"/>
        <v>12833.834999999997</v>
      </c>
      <c r="O13" s="336">
        <f t="shared" si="1"/>
        <v>12833.834999999997</v>
      </c>
      <c r="P13" s="336">
        <f t="shared" si="1"/>
        <v>0</v>
      </c>
      <c r="Q13" s="336">
        <f t="shared" si="1"/>
        <v>0</v>
      </c>
      <c r="R13" s="336">
        <f t="shared" si="1"/>
        <v>0</v>
      </c>
      <c r="S13" s="343"/>
      <c r="T13" s="343"/>
      <c r="U13" s="370">
        <f>SUM(J14:J22)</f>
        <v>12833.834999999997</v>
      </c>
    </row>
    <row r="14" spans="1:23" s="339" customFormat="1" ht="54.75" customHeight="1">
      <c r="A14" s="342" t="s">
        <v>128</v>
      </c>
      <c r="B14" s="346" t="s">
        <v>539</v>
      </c>
      <c r="C14" s="335" t="s">
        <v>446</v>
      </c>
      <c r="D14" s="347" t="s">
        <v>451</v>
      </c>
      <c r="E14" s="342" t="s">
        <v>540</v>
      </c>
      <c r="F14" s="348">
        <v>81000</v>
      </c>
      <c r="G14" s="348">
        <v>16200</v>
      </c>
      <c r="H14" s="348">
        <v>76173.329</v>
      </c>
      <c r="I14" s="348">
        <v>11356</v>
      </c>
      <c r="J14" s="348">
        <f aca="true" t="shared" si="2" ref="J14:J22">SUM(K14:M14)</f>
        <v>233.103</v>
      </c>
      <c r="K14" s="364">
        <v>233.103</v>
      </c>
      <c r="L14" s="342"/>
      <c r="M14" s="342"/>
      <c r="N14" s="348">
        <f>J14</f>
        <v>233.103</v>
      </c>
      <c r="O14" s="348">
        <f>N14</f>
        <v>233.103</v>
      </c>
      <c r="P14" s="342"/>
      <c r="Q14" s="342"/>
      <c r="R14" s="348"/>
      <c r="S14" s="349"/>
      <c r="T14" s="349"/>
      <c r="W14" s="339">
        <f>SUM(K14:K17)</f>
        <v>2180.1369999999997</v>
      </c>
    </row>
    <row r="15" spans="1:23" s="339" customFormat="1" ht="54.75" customHeight="1">
      <c r="A15" s="342" t="s">
        <v>130</v>
      </c>
      <c r="B15" s="346" t="s">
        <v>541</v>
      </c>
      <c r="C15" s="346" t="s">
        <v>542</v>
      </c>
      <c r="D15" s="347" t="s">
        <v>451</v>
      </c>
      <c r="E15" s="342" t="s">
        <v>543</v>
      </c>
      <c r="F15" s="348">
        <v>16762</v>
      </c>
      <c r="G15" s="348">
        <v>9977</v>
      </c>
      <c r="H15" s="348">
        <v>14461</v>
      </c>
      <c r="I15" s="348">
        <v>9872</v>
      </c>
      <c r="J15" s="348">
        <f t="shared" si="2"/>
        <v>105.382</v>
      </c>
      <c r="K15" s="364">
        <v>105.382</v>
      </c>
      <c r="L15" s="342"/>
      <c r="M15" s="342"/>
      <c r="N15" s="348">
        <f aca="true" t="shared" si="3" ref="N15:N22">J15</f>
        <v>105.382</v>
      </c>
      <c r="O15" s="348">
        <f aca="true" t="shared" si="4" ref="O15:O22">N15</f>
        <v>105.382</v>
      </c>
      <c r="P15" s="342"/>
      <c r="Q15" s="342"/>
      <c r="R15" s="348"/>
      <c r="S15" s="349"/>
      <c r="T15" s="349"/>
      <c r="W15" s="339">
        <f>SUM(L18:L20)</f>
        <v>8641.292</v>
      </c>
    </row>
    <row r="16" spans="1:23" s="339" customFormat="1" ht="54.75" customHeight="1">
      <c r="A16" s="342" t="s">
        <v>132</v>
      </c>
      <c r="B16" s="346" t="s">
        <v>544</v>
      </c>
      <c r="C16" s="335" t="s">
        <v>545</v>
      </c>
      <c r="D16" s="347" t="s">
        <v>451</v>
      </c>
      <c r="E16" s="342" t="s">
        <v>546</v>
      </c>
      <c r="F16" s="348">
        <v>3906</v>
      </c>
      <c r="G16" s="348">
        <f aca="true" t="shared" si="5" ref="G16:G22">F16</f>
        <v>3906</v>
      </c>
      <c r="H16" s="348">
        <v>2906</v>
      </c>
      <c r="I16" s="348">
        <f>H16</f>
        <v>2906</v>
      </c>
      <c r="J16" s="348">
        <f t="shared" si="2"/>
        <v>853.104</v>
      </c>
      <c r="K16" s="364">
        <v>853.104</v>
      </c>
      <c r="L16" s="342"/>
      <c r="M16" s="342"/>
      <c r="N16" s="348">
        <f t="shared" si="3"/>
        <v>853.104</v>
      </c>
      <c r="O16" s="348">
        <f t="shared" si="4"/>
        <v>853.104</v>
      </c>
      <c r="P16" s="342"/>
      <c r="Q16" s="342"/>
      <c r="R16" s="348"/>
      <c r="S16" s="349"/>
      <c r="T16" s="349"/>
      <c r="W16" s="339">
        <f>W14+W15+J21+88</f>
        <v>12833.997</v>
      </c>
    </row>
    <row r="17" spans="1:20" s="339" customFormat="1" ht="54.75" customHeight="1">
      <c r="A17" s="342" t="s">
        <v>134</v>
      </c>
      <c r="B17" s="346" t="s">
        <v>547</v>
      </c>
      <c r="C17" s="335" t="s">
        <v>548</v>
      </c>
      <c r="D17" s="347" t="s">
        <v>451</v>
      </c>
      <c r="E17" s="342" t="s">
        <v>546</v>
      </c>
      <c r="F17" s="348">
        <v>4469</v>
      </c>
      <c r="G17" s="348">
        <f t="shared" si="5"/>
        <v>4469</v>
      </c>
      <c r="H17" s="348">
        <v>3335</v>
      </c>
      <c r="I17" s="348">
        <f aca="true" t="shared" si="6" ref="I17:I22">H17</f>
        <v>3335</v>
      </c>
      <c r="J17" s="348">
        <f t="shared" si="2"/>
        <v>988.548</v>
      </c>
      <c r="K17" s="364">
        <v>988.548</v>
      </c>
      <c r="L17" s="342"/>
      <c r="M17" s="342"/>
      <c r="N17" s="348">
        <f t="shared" si="3"/>
        <v>988.548</v>
      </c>
      <c r="O17" s="348">
        <f t="shared" si="4"/>
        <v>988.548</v>
      </c>
      <c r="P17" s="342"/>
      <c r="Q17" s="342"/>
      <c r="R17" s="348"/>
      <c r="S17" s="349"/>
      <c r="T17" s="349"/>
    </row>
    <row r="18" spans="1:20" s="339" customFormat="1" ht="44.25" customHeight="1">
      <c r="A18" s="342" t="s">
        <v>136</v>
      </c>
      <c r="B18" s="350" t="s">
        <v>549</v>
      </c>
      <c r="C18" s="335" t="s">
        <v>550</v>
      </c>
      <c r="D18" s="347" t="s">
        <v>551</v>
      </c>
      <c r="E18" s="342" t="s">
        <v>552</v>
      </c>
      <c r="F18" s="348">
        <v>9855</v>
      </c>
      <c r="G18" s="348">
        <f t="shared" si="5"/>
        <v>9855</v>
      </c>
      <c r="H18" s="348">
        <v>5000</v>
      </c>
      <c r="I18" s="348">
        <f t="shared" si="6"/>
        <v>5000</v>
      </c>
      <c r="J18" s="348">
        <f t="shared" si="2"/>
        <v>4370</v>
      </c>
      <c r="K18" s="364"/>
      <c r="L18" s="348">
        <v>4370</v>
      </c>
      <c r="M18" s="348"/>
      <c r="N18" s="348">
        <f t="shared" si="3"/>
        <v>4370</v>
      </c>
      <c r="O18" s="348">
        <f t="shared" si="4"/>
        <v>4370</v>
      </c>
      <c r="P18" s="348"/>
      <c r="Q18" s="348"/>
      <c r="R18" s="348"/>
      <c r="S18" s="351"/>
      <c r="T18" s="351"/>
    </row>
    <row r="19" spans="1:20" s="339" customFormat="1" ht="54.75" customHeight="1">
      <c r="A19" s="342" t="s">
        <v>138</v>
      </c>
      <c r="B19" s="350" t="s">
        <v>553</v>
      </c>
      <c r="C19" s="335" t="s">
        <v>550</v>
      </c>
      <c r="D19" s="347" t="s">
        <v>551</v>
      </c>
      <c r="E19" s="342" t="s">
        <v>552</v>
      </c>
      <c r="F19" s="348">
        <v>14772</v>
      </c>
      <c r="G19" s="348">
        <f t="shared" si="5"/>
        <v>14772</v>
      </c>
      <c r="H19" s="348">
        <v>10461</v>
      </c>
      <c r="I19" s="348">
        <f t="shared" si="6"/>
        <v>10461</v>
      </c>
      <c r="J19" s="348">
        <f t="shared" si="2"/>
        <v>3434</v>
      </c>
      <c r="K19" s="364"/>
      <c r="L19" s="348">
        <v>3434</v>
      </c>
      <c r="M19" s="348"/>
      <c r="N19" s="348">
        <f t="shared" si="3"/>
        <v>3434</v>
      </c>
      <c r="O19" s="348">
        <f t="shared" si="4"/>
        <v>3434</v>
      </c>
      <c r="P19" s="348"/>
      <c r="Q19" s="348"/>
      <c r="R19" s="348"/>
      <c r="S19" s="351"/>
      <c r="T19" s="351"/>
    </row>
    <row r="20" spans="1:20" s="339" customFormat="1" ht="54.75" customHeight="1">
      <c r="A20" s="342" t="s">
        <v>111</v>
      </c>
      <c r="B20" s="352" t="s">
        <v>554</v>
      </c>
      <c r="C20" s="335" t="s">
        <v>555</v>
      </c>
      <c r="D20" s="347" t="s">
        <v>556</v>
      </c>
      <c r="E20" s="342" t="s">
        <v>557</v>
      </c>
      <c r="F20" s="348">
        <v>14800</v>
      </c>
      <c r="G20" s="348">
        <f t="shared" si="5"/>
        <v>14800</v>
      </c>
      <c r="H20" s="348">
        <v>13400</v>
      </c>
      <c r="I20" s="348">
        <f t="shared" si="6"/>
        <v>13400</v>
      </c>
      <c r="J20" s="348">
        <f t="shared" si="2"/>
        <v>837.292</v>
      </c>
      <c r="K20" s="364"/>
      <c r="L20" s="348">
        <v>837.292</v>
      </c>
      <c r="M20" s="348"/>
      <c r="N20" s="348">
        <f t="shared" si="3"/>
        <v>837.292</v>
      </c>
      <c r="O20" s="348">
        <f t="shared" si="4"/>
        <v>837.292</v>
      </c>
      <c r="P20" s="348"/>
      <c r="Q20" s="348"/>
      <c r="R20" s="348"/>
      <c r="S20" s="351"/>
      <c r="T20" s="351"/>
    </row>
    <row r="21" spans="1:22" s="339" customFormat="1" ht="45" customHeight="1">
      <c r="A21" s="342" t="s">
        <v>141</v>
      </c>
      <c r="B21" s="346" t="s">
        <v>558</v>
      </c>
      <c r="C21" s="335" t="s">
        <v>559</v>
      </c>
      <c r="D21" s="347" t="s">
        <v>451</v>
      </c>
      <c r="E21" s="342" t="s">
        <v>546</v>
      </c>
      <c r="F21" s="348">
        <v>36000</v>
      </c>
      <c r="G21" s="348">
        <f t="shared" si="5"/>
        <v>36000</v>
      </c>
      <c r="H21" s="348">
        <v>32400</v>
      </c>
      <c r="I21" s="348">
        <f t="shared" si="6"/>
        <v>32400</v>
      </c>
      <c r="J21" s="348">
        <f t="shared" si="2"/>
        <v>1924.568</v>
      </c>
      <c r="K21" s="348">
        <v>1000</v>
      </c>
      <c r="L21" s="348"/>
      <c r="M21" s="348">
        <v>924.568</v>
      </c>
      <c r="N21" s="348">
        <f t="shared" si="3"/>
        <v>1924.568</v>
      </c>
      <c r="O21" s="348">
        <f t="shared" si="4"/>
        <v>1924.568</v>
      </c>
      <c r="P21" s="348"/>
      <c r="Q21" s="348"/>
      <c r="R21" s="348"/>
      <c r="S21" s="351"/>
      <c r="T21" s="351"/>
      <c r="V21" s="371">
        <f>34324.568-H21</f>
        <v>1924.5679999999993</v>
      </c>
    </row>
    <row r="22" spans="1:22" s="339" customFormat="1" ht="54.75" customHeight="1">
      <c r="A22" s="342" t="s">
        <v>143</v>
      </c>
      <c r="B22" s="346" t="s">
        <v>560</v>
      </c>
      <c r="C22" s="335" t="s">
        <v>561</v>
      </c>
      <c r="D22" s="347" t="s">
        <v>451</v>
      </c>
      <c r="E22" s="342" t="s">
        <v>546</v>
      </c>
      <c r="F22" s="348">
        <v>3152</v>
      </c>
      <c r="G22" s="348">
        <f t="shared" si="5"/>
        <v>3152</v>
      </c>
      <c r="H22" s="348">
        <v>2849</v>
      </c>
      <c r="I22" s="348">
        <f t="shared" si="6"/>
        <v>2849</v>
      </c>
      <c r="J22" s="348">
        <f t="shared" si="2"/>
        <v>87.838</v>
      </c>
      <c r="K22" s="348"/>
      <c r="L22" s="348">
        <v>87.838</v>
      </c>
      <c r="M22" s="342"/>
      <c r="N22" s="348">
        <f t="shared" si="3"/>
        <v>87.838</v>
      </c>
      <c r="O22" s="348">
        <f t="shared" si="4"/>
        <v>87.838</v>
      </c>
      <c r="P22" s="342"/>
      <c r="Q22" s="342"/>
      <c r="R22" s="348"/>
      <c r="S22" s="349"/>
      <c r="T22" s="349"/>
      <c r="V22" s="371"/>
    </row>
    <row r="23" spans="1:22" s="339" customFormat="1" ht="44.25" customHeight="1">
      <c r="A23" s="344" t="s">
        <v>193</v>
      </c>
      <c r="B23" s="353" t="s">
        <v>562</v>
      </c>
      <c r="C23" s="335"/>
      <c r="D23" s="347"/>
      <c r="E23" s="342"/>
      <c r="F23" s="354">
        <f>F24</f>
        <v>3162</v>
      </c>
      <c r="G23" s="354"/>
      <c r="H23" s="354">
        <f>H24</f>
        <v>1930</v>
      </c>
      <c r="I23" s="354"/>
      <c r="J23" s="354">
        <f aca="true" t="shared" si="7" ref="J23:R23">J24</f>
        <v>1232</v>
      </c>
      <c r="K23" s="354">
        <f t="shared" si="7"/>
        <v>0</v>
      </c>
      <c r="L23" s="354">
        <f t="shared" si="7"/>
        <v>1232</v>
      </c>
      <c r="M23" s="354">
        <f t="shared" si="7"/>
        <v>0</v>
      </c>
      <c r="N23" s="354">
        <f t="shared" si="7"/>
        <v>1232</v>
      </c>
      <c r="O23" s="354">
        <f t="shared" si="7"/>
        <v>1232</v>
      </c>
      <c r="P23" s="354">
        <f t="shared" si="7"/>
        <v>0</v>
      </c>
      <c r="Q23" s="354">
        <f t="shared" si="7"/>
        <v>0</v>
      </c>
      <c r="R23" s="354">
        <f t="shared" si="7"/>
        <v>0</v>
      </c>
      <c r="S23" s="349"/>
      <c r="T23" s="349"/>
      <c r="U23" s="370">
        <f>SUM(J24:J33)</f>
        <v>36182.186656000005</v>
      </c>
      <c r="V23" s="371"/>
    </row>
    <row r="24" spans="1:22" s="339" customFormat="1" ht="42.75" customHeight="1">
      <c r="A24" s="342" t="s">
        <v>145</v>
      </c>
      <c r="B24" s="352" t="s">
        <v>563</v>
      </c>
      <c r="C24" s="335"/>
      <c r="D24" s="347" t="s">
        <v>564</v>
      </c>
      <c r="E24" s="342" t="s">
        <v>565</v>
      </c>
      <c r="F24" s="348">
        <v>3162</v>
      </c>
      <c r="G24" s="348"/>
      <c r="H24" s="348">
        <v>1930</v>
      </c>
      <c r="I24" s="348"/>
      <c r="J24" s="348">
        <f>SUM(K24:M24)</f>
        <v>1232</v>
      </c>
      <c r="K24" s="348"/>
      <c r="L24" s="348">
        <v>1232</v>
      </c>
      <c r="M24" s="342"/>
      <c r="N24" s="348">
        <v>1232</v>
      </c>
      <c r="O24" s="348">
        <f>N24</f>
        <v>1232</v>
      </c>
      <c r="P24" s="342"/>
      <c r="Q24" s="342"/>
      <c r="R24" s="348"/>
      <c r="S24" s="349"/>
      <c r="T24" s="349"/>
      <c r="V24" s="371"/>
    </row>
    <row r="25" spans="1:22" s="339" customFormat="1" ht="42.75" customHeight="1">
      <c r="A25" s="344" t="s">
        <v>213</v>
      </c>
      <c r="B25" s="353" t="s">
        <v>566</v>
      </c>
      <c r="C25" s="335"/>
      <c r="D25" s="347"/>
      <c r="E25" s="342"/>
      <c r="F25" s="354">
        <f aca="true" t="shared" si="8" ref="F25:R25">SUM(F26:F33)</f>
        <v>41362.301878</v>
      </c>
      <c r="G25" s="354">
        <f t="shared" si="8"/>
        <v>0</v>
      </c>
      <c r="H25" s="354">
        <f t="shared" si="8"/>
        <v>17955.63438</v>
      </c>
      <c r="I25" s="354">
        <f t="shared" si="8"/>
        <v>0</v>
      </c>
      <c r="J25" s="354">
        <f t="shared" si="8"/>
        <v>17475.093328</v>
      </c>
      <c r="K25" s="354">
        <f t="shared" si="8"/>
        <v>0</v>
      </c>
      <c r="L25" s="354">
        <f t="shared" si="8"/>
        <v>17475.093328</v>
      </c>
      <c r="M25" s="354">
        <f t="shared" si="8"/>
        <v>0</v>
      </c>
      <c r="N25" s="354">
        <f t="shared" si="8"/>
        <v>17475.093328</v>
      </c>
      <c r="O25" s="354">
        <f t="shared" si="8"/>
        <v>17475.093328</v>
      </c>
      <c r="P25" s="354">
        <f t="shared" si="8"/>
        <v>0</v>
      </c>
      <c r="Q25" s="354">
        <f t="shared" si="8"/>
        <v>0</v>
      </c>
      <c r="R25" s="354">
        <f t="shared" si="8"/>
        <v>0</v>
      </c>
      <c r="S25" s="349"/>
      <c r="T25" s="349"/>
      <c r="V25" s="371"/>
    </row>
    <row r="26" spans="1:20" ht="45" customHeight="1">
      <c r="A26" s="342" t="s">
        <v>147</v>
      </c>
      <c r="B26" s="355" t="s">
        <v>567</v>
      </c>
      <c r="C26" s="342" t="s">
        <v>568</v>
      </c>
      <c r="D26" s="347" t="s">
        <v>451</v>
      </c>
      <c r="E26" s="342" t="s">
        <v>569</v>
      </c>
      <c r="F26" s="348">
        <v>3873.279751</v>
      </c>
      <c r="G26" s="342"/>
      <c r="H26" s="348">
        <v>1030.522078</v>
      </c>
      <c r="I26" s="342"/>
      <c r="J26" s="348">
        <f aca="true" t="shared" si="9" ref="J26:J33">SUM(K26:M26)</f>
        <v>2063.330922</v>
      </c>
      <c r="K26" s="342"/>
      <c r="L26" s="348">
        <v>2063.330922</v>
      </c>
      <c r="M26" s="342"/>
      <c r="N26" s="348">
        <f>J26</f>
        <v>2063.330922</v>
      </c>
      <c r="O26" s="348">
        <f>N26</f>
        <v>2063.330922</v>
      </c>
      <c r="P26" s="342"/>
      <c r="Q26" s="342"/>
      <c r="R26" s="348"/>
      <c r="S26" s="349"/>
      <c r="T26" s="349"/>
    </row>
    <row r="27" spans="1:20" ht="45" customHeight="1">
      <c r="A27" s="342" t="s">
        <v>149</v>
      </c>
      <c r="B27" s="355" t="s">
        <v>570</v>
      </c>
      <c r="C27" s="342" t="s">
        <v>568</v>
      </c>
      <c r="D27" s="347" t="s">
        <v>451</v>
      </c>
      <c r="E27" s="342" t="s">
        <v>569</v>
      </c>
      <c r="F27" s="348">
        <v>11827.707717</v>
      </c>
      <c r="G27" s="342"/>
      <c r="H27" s="348">
        <v>7080.379998</v>
      </c>
      <c r="I27" s="342"/>
      <c r="J27" s="348">
        <f t="shared" si="9"/>
        <v>3210.773443</v>
      </c>
      <c r="K27" s="342"/>
      <c r="L27" s="348">
        <v>3210.773443</v>
      </c>
      <c r="M27" s="342"/>
      <c r="N27" s="348">
        <f aca="true" t="shared" si="10" ref="N27:N33">J27</f>
        <v>3210.773443</v>
      </c>
      <c r="O27" s="348">
        <f aca="true" t="shared" si="11" ref="O27:O33">N27</f>
        <v>3210.773443</v>
      </c>
      <c r="P27" s="342"/>
      <c r="Q27" s="342"/>
      <c r="R27" s="348"/>
      <c r="S27" s="349"/>
      <c r="T27" s="349"/>
    </row>
    <row r="28" spans="1:20" ht="45" customHeight="1">
      <c r="A28" s="342" t="s">
        <v>151</v>
      </c>
      <c r="B28" s="355" t="s">
        <v>571</v>
      </c>
      <c r="C28" s="342" t="s">
        <v>568</v>
      </c>
      <c r="D28" s="347" t="s">
        <v>451</v>
      </c>
      <c r="E28" s="342" t="s">
        <v>569</v>
      </c>
      <c r="F28" s="348">
        <v>8939.795778</v>
      </c>
      <c r="G28" s="342"/>
      <c r="H28" s="348">
        <v>2715.498046</v>
      </c>
      <c r="I28" s="342"/>
      <c r="J28" s="348">
        <f t="shared" si="9"/>
        <v>5245.976337</v>
      </c>
      <c r="K28" s="342"/>
      <c r="L28" s="348">
        <v>5245.976337</v>
      </c>
      <c r="M28" s="342"/>
      <c r="N28" s="348">
        <f t="shared" si="10"/>
        <v>5245.976337</v>
      </c>
      <c r="O28" s="348">
        <f t="shared" si="11"/>
        <v>5245.976337</v>
      </c>
      <c r="P28" s="342"/>
      <c r="Q28" s="342"/>
      <c r="R28" s="348"/>
      <c r="S28" s="349"/>
      <c r="T28" s="349"/>
    </row>
    <row r="29" spans="1:20" ht="45" customHeight="1">
      <c r="A29" s="342" t="s">
        <v>153</v>
      </c>
      <c r="B29" s="355" t="s">
        <v>572</v>
      </c>
      <c r="C29" s="342" t="s">
        <v>568</v>
      </c>
      <c r="D29" s="347" t="s">
        <v>451</v>
      </c>
      <c r="E29" s="342" t="s">
        <v>569</v>
      </c>
      <c r="F29" s="348">
        <v>2616.865168</v>
      </c>
      <c r="G29" s="342"/>
      <c r="H29" s="348">
        <v>442.890787</v>
      </c>
      <c r="I29" s="342"/>
      <c r="J29" s="348">
        <f t="shared" si="9"/>
        <v>1732.631651</v>
      </c>
      <c r="K29" s="342"/>
      <c r="L29" s="348">
        <v>1732.631651</v>
      </c>
      <c r="M29" s="342"/>
      <c r="N29" s="348">
        <f t="shared" si="10"/>
        <v>1732.631651</v>
      </c>
      <c r="O29" s="348">
        <f t="shared" si="11"/>
        <v>1732.631651</v>
      </c>
      <c r="P29" s="342"/>
      <c r="Q29" s="342"/>
      <c r="R29" s="348"/>
      <c r="S29" s="349"/>
      <c r="T29" s="349"/>
    </row>
    <row r="30" spans="1:20" ht="45" customHeight="1">
      <c r="A30" s="342" t="s">
        <v>155</v>
      </c>
      <c r="B30" s="355" t="s">
        <v>573</v>
      </c>
      <c r="C30" s="342" t="s">
        <v>568</v>
      </c>
      <c r="D30" s="347" t="s">
        <v>451</v>
      </c>
      <c r="E30" s="342" t="s">
        <v>569</v>
      </c>
      <c r="F30" s="348">
        <v>3067.947619</v>
      </c>
      <c r="G30" s="342"/>
      <c r="H30" s="348">
        <v>2580.980763</v>
      </c>
      <c r="I30" s="342"/>
      <c r="J30" s="348">
        <f t="shared" si="9"/>
        <v>87.811191</v>
      </c>
      <c r="K30" s="342"/>
      <c r="L30" s="348">
        <v>87.811191</v>
      </c>
      <c r="M30" s="342"/>
      <c r="N30" s="348">
        <f t="shared" si="10"/>
        <v>87.811191</v>
      </c>
      <c r="O30" s="348">
        <f t="shared" si="11"/>
        <v>87.811191</v>
      </c>
      <c r="P30" s="342"/>
      <c r="Q30" s="342"/>
      <c r="R30" s="348"/>
      <c r="S30" s="349"/>
      <c r="T30" s="349"/>
    </row>
    <row r="31" spans="1:20" ht="45" customHeight="1">
      <c r="A31" s="342" t="s">
        <v>157</v>
      </c>
      <c r="B31" s="355" t="s">
        <v>574</v>
      </c>
      <c r="C31" s="342" t="s">
        <v>561</v>
      </c>
      <c r="D31" s="347" t="s">
        <v>451</v>
      </c>
      <c r="E31" s="342" t="s">
        <v>569</v>
      </c>
      <c r="F31" s="348">
        <v>6571.064491</v>
      </c>
      <c r="G31" s="342"/>
      <c r="H31" s="348">
        <v>3105.465022</v>
      </c>
      <c r="I31" s="342"/>
      <c r="J31" s="348">
        <f t="shared" si="9"/>
        <v>2663.90697</v>
      </c>
      <c r="K31" s="342"/>
      <c r="L31" s="348">
        <v>2663.90697</v>
      </c>
      <c r="M31" s="342"/>
      <c r="N31" s="348">
        <f t="shared" si="10"/>
        <v>2663.90697</v>
      </c>
      <c r="O31" s="348">
        <f t="shared" si="11"/>
        <v>2663.90697</v>
      </c>
      <c r="P31" s="342"/>
      <c r="Q31" s="342"/>
      <c r="R31" s="348"/>
      <c r="S31" s="349"/>
      <c r="T31" s="349"/>
    </row>
    <row r="32" spans="1:20" ht="45" customHeight="1">
      <c r="A32" s="342" t="s">
        <v>159</v>
      </c>
      <c r="B32" s="355" t="s">
        <v>575</v>
      </c>
      <c r="C32" s="342" t="s">
        <v>561</v>
      </c>
      <c r="D32" s="347" t="s">
        <v>451</v>
      </c>
      <c r="E32" s="342" t="s">
        <v>569</v>
      </c>
      <c r="F32" s="348">
        <v>4037.160756</v>
      </c>
      <c r="G32" s="342"/>
      <c r="H32" s="348">
        <v>999.897686</v>
      </c>
      <c r="I32" s="342"/>
      <c r="J32" s="348">
        <f t="shared" si="9"/>
        <v>2072.506814</v>
      </c>
      <c r="K32" s="342"/>
      <c r="L32" s="348">
        <v>2072.506814</v>
      </c>
      <c r="M32" s="342"/>
      <c r="N32" s="348">
        <f t="shared" si="10"/>
        <v>2072.506814</v>
      </c>
      <c r="O32" s="348">
        <f t="shared" si="11"/>
        <v>2072.506814</v>
      </c>
      <c r="P32" s="342"/>
      <c r="Q32" s="342"/>
      <c r="R32" s="348"/>
      <c r="S32" s="349"/>
      <c r="T32" s="349"/>
    </row>
    <row r="33" spans="1:20" ht="45" customHeight="1">
      <c r="A33" s="342" t="s">
        <v>161</v>
      </c>
      <c r="B33" s="355" t="s">
        <v>576</v>
      </c>
      <c r="C33" s="342" t="s">
        <v>568</v>
      </c>
      <c r="D33" s="347" t="s">
        <v>451</v>
      </c>
      <c r="E33" s="342" t="s">
        <v>569</v>
      </c>
      <c r="F33" s="348">
        <v>428.480598</v>
      </c>
      <c r="G33" s="342"/>
      <c r="H33" s="348">
        <v>0</v>
      </c>
      <c r="I33" s="342"/>
      <c r="J33" s="348">
        <f t="shared" si="9"/>
        <v>398.156</v>
      </c>
      <c r="K33" s="342"/>
      <c r="L33" s="348">
        <v>398.156</v>
      </c>
      <c r="M33" s="342"/>
      <c r="N33" s="348">
        <f t="shared" si="10"/>
        <v>398.156</v>
      </c>
      <c r="O33" s="348">
        <f t="shared" si="11"/>
        <v>398.156</v>
      </c>
      <c r="P33" s="342"/>
      <c r="Q33" s="342"/>
      <c r="R33" s="348"/>
      <c r="S33" s="349"/>
      <c r="T33" s="349"/>
    </row>
    <row r="34" spans="1:20" ht="39.75" customHeight="1">
      <c r="A34" s="356" t="s">
        <v>359</v>
      </c>
      <c r="B34" s="357" t="s">
        <v>580</v>
      </c>
      <c r="C34" s="358"/>
      <c r="D34" s="358"/>
      <c r="E34" s="358"/>
      <c r="F34" s="336">
        <f>SUM(F35:F36)</f>
        <v>15777</v>
      </c>
      <c r="G34" s="336">
        <f aca="true" t="shared" si="12" ref="G34:R34">SUM(G35:G36)</f>
        <v>15777</v>
      </c>
      <c r="H34" s="336">
        <f t="shared" si="12"/>
        <v>0</v>
      </c>
      <c r="I34" s="336">
        <f t="shared" si="12"/>
        <v>0</v>
      </c>
      <c r="J34" s="336">
        <f t="shared" si="12"/>
        <v>0</v>
      </c>
      <c r="K34" s="336">
        <f t="shared" si="12"/>
        <v>0</v>
      </c>
      <c r="L34" s="336">
        <f t="shared" si="12"/>
        <v>0</v>
      </c>
      <c r="M34" s="336">
        <f t="shared" si="12"/>
        <v>0</v>
      </c>
      <c r="N34" s="336">
        <f t="shared" si="12"/>
        <v>4523</v>
      </c>
      <c r="O34" s="361">
        <f t="shared" si="12"/>
        <v>4810.826</v>
      </c>
      <c r="P34" s="361">
        <f t="shared" si="12"/>
        <v>287.826</v>
      </c>
      <c r="Q34" s="361">
        <f t="shared" si="12"/>
        <v>287.826</v>
      </c>
      <c r="R34" s="336">
        <f t="shared" si="12"/>
        <v>0</v>
      </c>
      <c r="S34" s="359"/>
      <c r="T34" s="359"/>
    </row>
    <row r="35" spans="1:20" ht="53.25" customHeight="1">
      <c r="A35" s="342" t="s">
        <v>163</v>
      </c>
      <c r="B35" s="360" t="s">
        <v>577</v>
      </c>
      <c r="C35" s="335" t="s">
        <v>578</v>
      </c>
      <c r="D35" s="342" t="s">
        <v>579</v>
      </c>
      <c r="E35" s="342" t="s">
        <v>540</v>
      </c>
      <c r="F35" s="364">
        <f>G35</f>
        <v>4987</v>
      </c>
      <c r="G35" s="364">
        <v>4987</v>
      </c>
      <c r="H35" s="342"/>
      <c r="I35" s="342"/>
      <c r="J35" s="342"/>
      <c r="K35" s="342"/>
      <c r="L35" s="342"/>
      <c r="M35" s="342"/>
      <c r="N35" s="364">
        <v>4523</v>
      </c>
      <c r="O35" s="364">
        <f>N35</f>
        <v>4523</v>
      </c>
      <c r="P35" s="364"/>
      <c r="Q35" s="364"/>
      <c r="R35" s="364"/>
      <c r="S35" s="336"/>
      <c r="T35" s="336"/>
    </row>
    <row r="36" spans="1:20" ht="37.5" customHeight="1">
      <c r="A36" s="342" t="s">
        <v>165</v>
      </c>
      <c r="B36" s="360" t="s">
        <v>589</v>
      </c>
      <c r="C36" s="342"/>
      <c r="D36" s="347" t="s">
        <v>451</v>
      </c>
      <c r="E36" s="342"/>
      <c r="F36" s="348">
        <v>10790</v>
      </c>
      <c r="G36" s="348">
        <f>F36</f>
        <v>10790</v>
      </c>
      <c r="H36" s="342"/>
      <c r="I36" s="342"/>
      <c r="J36" s="342"/>
      <c r="K36" s="342"/>
      <c r="L36" s="342"/>
      <c r="M36" s="342"/>
      <c r="N36" s="342"/>
      <c r="O36" s="372">
        <f>P36</f>
        <v>287.826</v>
      </c>
      <c r="P36" s="372">
        <f>Q36</f>
        <v>287.826</v>
      </c>
      <c r="Q36" s="372">
        <v>287.826</v>
      </c>
      <c r="R36" s="342"/>
      <c r="S36" s="359"/>
      <c r="T36" s="359"/>
    </row>
    <row r="37" spans="2:20" ht="18.75">
      <c r="B37" s="359"/>
      <c r="C37" s="359"/>
      <c r="D37" s="359"/>
      <c r="E37" s="359"/>
      <c r="F37" s="359"/>
      <c r="G37" s="359"/>
      <c r="H37" s="359"/>
      <c r="I37" s="359"/>
      <c r="J37" s="359"/>
      <c r="K37" s="359"/>
      <c r="L37" s="359"/>
      <c r="M37" s="359"/>
      <c r="N37" s="359"/>
      <c r="O37" s="359"/>
      <c r="P37" s="359"/>
      <c r="Q37" s="359"/>
      <c r="R37" s="359"/>
      <c r="S37" s="359"/>
      <c r="T37" s="359"/>
    </row>
    <row r="38" spans="2:20" ht="18.75">
      <c r="B38" s="359"/>
      <c r="C38" s="359"/>
      <c r="D38" s="359"/>
      <c r="E38" s="359"/>
      <c r="F38" s="359"/>
      <c r="G38" s="359"/>
      <c r="H38" s="359"/>
      <c r="I38" s="359"/>
      <c r="J38" s="359"/>
      <c r="K38" s="359"/>
      <c r="L38" s="359"/>
      <c r="M38" s="359"/>
      <c r="N38" s="359"/>
      <c r="O38" s="359"/>
      <c r="P38" s="359"/>
      <c r="Q38" s="359"/>
      <c r="R38" s="359"/>
      <c r="S38" s="359"/>
      <c r="T38" s="359"/>
    </row>
    <row r="39" spans="2:20" ht="18.75">
      <c r="B39" s="359"/>
      <c r="C39" s="359"/>
      <c r="D39" s="359"/>
      <c r="E39" s="359"/>
      <c r="F39" s="359"/>
      <c r="G39" s="359"/>
      <c r="H39" s="359"/>
      <c r="I39" s="359"/>
      <c r="J39" s="359"/>
      <c r="K39" s="359"/>
      <c r="L39" s="359"/>
      <c r="M39" s="359"/>
      <c r="N39" s="359"/>
      <c r="O39" s="359"/>
      <c r="P39" s="359"/>
      <c r="Q39" s="359"/>
      <c r="R39" s="359"/>
      <c r="S39" s="359"/>
      <c r="T39" s="359"/>
    </row>
    <row r="40" spans="2:20" ht="18.75">
      <c r="B40" s="359"/>
      <c r="C40" s="359"/>
      <c r="D40" s="359"/>
      <c r="E40" s="359"/>
      <c r="F40" s="359"/>
      <c r="G40" s="359"/>
      <c r="H40" s="359"/>
      <c r="I40" s="359"/>
      <c r="J40" s="359"/>
      <c r="K40" s="359"/>
      <c r="L40" s="359"/>
      <c r="M40" s="359"/>
      <c r="N40" s="359"/>
      <c r="O40" s="359"/>
      <c r="P40" s="359"/>
      <c r="Q40" s="359"/>
      <c r="R40" s="359"/>
      <c r="S40" s="359"/>
      <c r="T40" s="359"/>
    </row>
    <row r="41" spans="2:20" ht="18.75">
      <c r="B41" s="359"/>
      <c r="C41" s="359"/>
      <c r="D41" s="359"/>
      <c r="E41" s="359"/>
      <c r="F41" s="359"/>
      <c r="G41" s="359"/>
      <c r="H41" s="359"/>
      <c r="I41" s="359"/>
      <c r="J41" s="359"/>
      <c r="K41" s="359"/>
      <c r="L41" s="359"/>
      <c r="M41" s="359"/>
      <c r="N41" s="359"/>
      <c r="O41" s="359"/>
      <c r="P41" s="359"/>
      <c r="Q41" s="359"/>
      <c r="R41" s="359"/>
      <c r="S41" s="359"/>
      <c r="T41" s="359"/>
    </row>
    <row r="42" spans="2:20" ht="18.75">
      <c r="B42" s="359"/>
      <c r="C42" s="359"/>
      <c r="D42" s="359"/>
      <c r="E42" s="359"/>
      <c r="F42" s="359"/>
      <c r="G42" s="359"/>
      <c r="H42" s="359"/>
      <c r="I42" s="359"/>
      <c r="J42" s="359"/>
      <c r="K42" s="359"/>
      <c r="L42" s="359"/>
      <c r="M42" s="359"/>
      <c r="N42" s="359"/>
      <c r="O42" s="359"/>
      <c r="P42" s="359"/>
      <c r="Q42" s="359"/>
      <c r="R42" s="359"/>
      <c r="S42" s="359"/>
      <c r="T42" s="359"/>
    </row>
    <row r="43" spans="2:20" ht="18.75">
      <c r="B43" s="359"/>
      <c r="C43" s="359"/>
      <c r="D43" s="359"/>
      <c r="E43" s="359"/>
      <c r="F43" s="359"/>
      <c r="G43" s="359"/>
      <c r="H43" s="359"/>
      <c r="I43" s="359"/>
      <c r="J43" s="359"/>
      <c r="K43" s="359"/>
      <c r="L43" s="359"/>
      <c r="M43" s="359"/>
      <c r="N43" s="359"/>
      <c r="O43" s="359"/>
      <c r="P43" s="359"/>
      <c r="Q43" s="359"/>
      <c r="R43" s="359"/>
      <c r="S43" s="359"/>
      <c r="T43" s="359"/>
    </row>
    <row r="44" spans="2:20" ht="18.75">
      <c r="B44" s="359"/>
      <c r="C44" s="359"/>
      <c r="D44" s="359"/>
      <c r="E44" s="359"/>
      <c r="F44" s="359"/>
      <c r="G44" s="359"/>
      <c r="H44" s="359"/>
      <c r="I44" s="359"/>
      <c r="J44" s="359"/>
      <c r="K44" s="359"/>
      <c r="L44" s="359"/>
      <c r="M44" s="359"/>
      <c r="N44" s="359"/>
      <c r="O44" s="359"/>
      <c r="P44" s="359"/>
      <c r="Q44" s="359"/>
      <c r="R44" s="359"/>
      <c r="S44" s="359"/>
      <c r="T44" s="359"/>
    </row>
    <row r="45" spans="2:20" ht="18.75">
      <c r="B45" s="359"/>
      <c r="C45" s="359"/>
      <c r="D45" s="359"/>
      <c r="E45" s="359"/>
      <c r="F45" s="359"/>
      <c r="G45" s="359"/>
      <c r="H45" s="359"/>
      <c r="I45" s="359"/>
      <c r="J45" s="359"/>
      <c r="K45" s="359"/>
      <c r="L45" s="359"/>
      <c r="M45" s="359"/>
      <c r="N45" s="359"/>
      <c r="O45" s="359"/>
      <c r="P45" s="359"/>
      <c r="Q45" s="359"/>
      <c r="R45" s="359"/>
      <c r="S45" s="359"/>
      <c r="T45" s="359"/>
    </row>
    <row r="46" spans="2:20" ht="18.75">
      <c r="B46" s="359"/>
      <c r="C46" s="359"/>
      <c r="D46" s="359"/>
      <c r="E46" s="359"/>
      <c r="F46" s="359"/>
      <c r="G46" s="359"/>
      <c r="H46" s="359"/>
      <c r="I46" s="359"/>
      <c r="J46" s="359"/>
      <c r="K46" s="359"/>
      <c r="L46" s="359"/>
      <c r="M46" s="359"/>
      <c r="N46" s="359"/>
      <c r="O46" s="359"/>
      <c r="P46" s="359"/>
      <c r="Q46" s="359"/>
      <c r="R46" s="359"/>
      <c r="S46" s="359"/>
      <c r="T46" s="359"/>
    </row>
    <row r="47" spans="2:20" ht="18.75">
      <c r="B47" s="359"/>
      <c r="C47" s="359"/>
      <c r="D47" s="359"/>
      <c r="E47" s="359"/>
      <c r="F47" s="359"/>
      <c r="G47" s="359"/>
      <c r="H47" s="359"/>
      <c r="I47" s="359"/>
      <c r="J47" s="359"/>
      <c r="K47" s="359"/>
      <c r="L47" s="359"/>
      <c r="M47" s="359"/>
      <c r="N47" s="359"/>
      <c r="O47" s="359"/>
      <c r="P47" s="359"/>
      <c r="Q47" s="359"/>
      <c r="R47" s="359"/>
      <c r="S47" s="359"/>
      <c r="T47" s="359"/>
    </row>
    <row r="48" spans="2:20" ht="18.75">
      <c r="B48" s="359"/>
      <c r="C48" s="359"/>
      <c r="D48" s="359"/>
      <c r="E48" s="359"/>
      <c r="F48" s="359"/>
      <c r="G48" s="359"/>
      <c r="H48" s="359"/>
      <c r="I48" s="359"/>
      <c r="J48" s="359"/>
      <c r="K48" s="359"/>
      <c r="L48" s="359"/>
      <c r="M48" s="359"/>
      <c r="N48" s="359"/>
      <c r="O48" s="359"/>
      <c r="P48" s="359"/>
      <c r="Q48" s="359"/>
      <c r="R48" s="359"/>
      <c r="S48" s="359"/>
      <c r="T48" s="359"/>
    </row>
    <row r="49" spans="2:20" ht="18.75">
      <c r="B49" s="359"/>
      <c r="C49" s="359"/>
      <c r="D49" s="359"/>
      <c r="E49" s="359"/>
      <c r="F49" s="359"/>
      <c r="G49" s="359"/>
      <c r="H49" s="359"/>
      <c r="I49" s="359"/>
      <c r="J49" s="359"/>
      <c r="K49" s="359"/>
      <c r="L49" s="359"/>
      <c r="M49" s="359"/>
      <c r="N49" s="359"/>
      <c r="O49" s="359"/>
      <c r="P49" s="359"/>
      <c r="Q49" s="359"/>
      <c r="R49" s="359"/>
      <c r="S49" s="359"/>
      <c r="T49" s="359"/>
    </row>
    <row r="50" spans="2:20" ht="18.75">
      <c r="B50" s="359"/>
      <c r="C50" s="359"/>
      <c r="D50" s="359"/>
      <c r="E50" s="359"/>
      <c r="F50" s="359"/>
      <c r="G50" s="359"/>
      <c r="H50" s="359"/>
      <c r="I50" s="359"/>
      <c r="J50" s="359"/>
      <c r="K50" s="359"/>
      <c r="L50" s="359"/>
      <c r="M50" s="359"/>
      <c r="N50" s="359"/>
      <c r="O50" s="359"/>
      <c r="P50" s="359"/>
      <c r="Q50" s="359"/>
      <c r="R50" s="359"/>
      <c r="S50" s="359"/>
      <c r="T50" s="359"/>
    </row>
    <row r="51" spans="2:20" ht="18.75">
      <c r="B51" s="359"/>
      <c r="C51" s="359"/>
      <c r="D51" s="359"/>
      <c r="E51" s="359"/>
      <c r="F51" s="359"/>
      <c r="G51" s="359"/>
      <c r="H51" s="359"/>
      <c r="I51" s="359"/>
      <c r="J51" s="359"/>
      <c r="K51" s="359"/>
      <c r="L51" s="359"/>
      <c r="M51" s="359"/>
      <c r="N51" s="359"/>
      <c r="O51" s="359"/>
      <c r="P51" s="359"/>
      <c r="Q51" s="359"/>
      <c r="R51" s="359"/>
      <c r="S51" s="359"/>
      <c r="T51" s="359"/>
    </row>
    <row r="52" spans="2:20" ht="18.75">
      <c r="B52" s="359"/>
      <c r="C52" s="359"/>
      <c r="D52" s="359"/>
      <c r="E52" s="359"/>
      <c r="F52" s="359"/>
      <c r="G52" s="359"/>
      <c r="H52" s="359"/>
      <c r="I52" s="359"/>
      <c r="J52" s="359"/>
      <c r="K52" s="359"/>
      <c r="L52" s="359"/>
      <c r="M52" s="359"/>
      <c r="N52" s="359"/>
      <c r="O52" s="359"/>
      <c r="P52" s="359"/>
      <c r="Q52" s="359"/>
      <c r="R52" s="359"/>
      <c r="S52" s="359"/>
      <c r="T52" s="359"/>
    </row>
    <row r="53" spans="2:20" ht="18.75">
      <c r="B53" s="359"/>
      <c r="C53" s="359"/>
      <c r="D53" s="359"/>
      <c r="E53" s="359"/>
      <c r="F53" s="359"/>
      <c r="G53" s="359"/>
      <c r="H53" s="359"/>
      <c r="I53" s="359"/>
      <c r="J53" s="359"/>
      <c r="K53" s="359"/>
      <c r="L53" s="359"/>
      <c r="M53" s="359"/>
      <c r="N53" s="359"/>
      <c r="O53" s="359"/>
      <c r="P53" s="359"/>
      <c r="Q53" s="359"/>
      <c r="R53" s="359"/>
      <c r="S53" s="359"/>
      <c r="T53" s="359"/>
    </row>
    <row r="54" spans="2:20" ht="18.75">
      <c r="B54" s="359"/>
      <c r="C54" s="359"/>
      <c r="D54" s="359"/>
      <c r="E54" s="359"/>
      <c r="F54" s="359"/>
      <c r="G54" s="359"/>
      <c r="H54" s="359"/>
      <c r="I54" s="359"/>
      <c r="J54" s="359"/>
      <c r="K54" s="359"/>
      <c r="L54" s="359"/>
      <c r="M54" s="359"/>
      <c r="N54" s="359"/>
      <c r="O54" s="359"/>
      <c r="P54" s="359"/>
      <c r="Q54" s="359"/>
      <c r="R54" s="359"/>
      <c r="S54" s="359"/>
      <c r="T54" s="359"/>
    </row>
    <row r="55" spans="2:20" ht="18.75">
      <c r="B55" s="359"/>
      <c r="C55" s="359"/>
      <c r="D55" s="359"/>
      <c r="E55" s="359"/>
      <c r="F55" s="359"/>
      <c r="G55" s="359"/>
      <c r="H55" s="359"/>
      <c r="I55" s="359"/>
      <c r="J55" s="359"/>
      <c r="K55" s="359"/>
      <c r="L55" s="359"/>
      <c r="M55" s="359"/>
      <c r="N55" s="359"/>
      <c r="O55" s="359"/>
      <c r="P55" s="359"/>
      <c r="Q55" s="359"/>
      <c r="R55" s="359"/>
      <c r="S55" s="359"/>
      <c r="T55" s="359"/>
    </row>
    <row r="56" spans="2:20" ht="18.75">
      <c r="B56" s="359"/>
      <c r="C56" s="359"/>
      <c r="D56" s="359"/>
      <c r="E56" s="359"/>
      <c r="F56" s="359"/>
      <c r="G56" s="359"/>
      <c r="H56" s="359"/>
      <c r="I56" s="359"/>
      <c r="J56" s="359"/>
      <c r="K56" s="359"/>
      <c r="L56" s="359"/>
      <c r="M56" s="359"/>
      <c r="N56" s="359"/>
      <c r="O56" s="359"/>
      <c r="P56" s="359"/>
      <c r="Q56" s="359"/>
      <c r="R56" s="359"/>
      <c r="S56" s="359"/>
      <c r="T56" s="359"/>
    </row>
    <row r="57" spans="2:20" ht="18.75">
      <c r="B57" s="359"/>
      <c r="C57" s="359"/>
      <c r="D57" s="359"/>
      <c r="E57" s="359"/>
      <c r="F57" s="359"/>
      <c r="G57" s="359"/>
      <c r="H57" s="359"/>
      <c r="I57" s="359"/>
      <c r="J57" s="359"/>
      <c r="K57" s="359"/>
      <c r="L57" s="359"/>
      <c r="M57" s="359"/>
      <c r="N57" s="359"/>
      <c r="O57" s="359"/>
      <c r="P57" s="359"/>
      <c r="Q57" s="359"/>
      <c r="R57" s="359"/>
      <c r="S57" s="359"/>
      <c r="T57" s="359"/>
    </row>
    <row r="58" spans="2:20" ht="18.75">
      <c r="B58" s="359"/>
      <c r="C58" s="359"/>
      <c r="D58" s="359"/>
      <c r="E58" s="359"/>
      <c r="F58" s="359"/>
      <c r="G58" s="359"/>
      <c r="H58" s="359"/>
      <c r="I58" s="359"/>
      <c r="J58" s="359"/>
      <c r="K58" s="359"/>
      <c r="L58" s="359"/>
      <c r="M58" s="359"/>
      <c r="N58" s="359"/>
      <c r="O58" s="359"/>
      <c r="P58" s="359"/>
      <c r="Q58" s="359"/>
      <c r="R58" s="359"/>
      <c r="S58" s="359"/>
      <c r="T58" s="359"/>
    </row>
    <row r="59" spans="2:20" ht="18.75">
      <c r="B59" s="359"/>
      <c r="C59" s="359"/>
      <c r="D59" s="359"/>
      <c r="E59" s="359"/>
      <c r="F59" s="359"/>
      <c r="G59" s="359"/>
      <c r="H59" s="359"/>
      <c r="I59" s="359"/>
      <c r="J59" s="359"/>
      <c r="K59" s="359"/>
      <c r="L59" s="359"/>
      <c r="M59" s="359"/>
      <c r="N59" s="359"/>
      <c r="O59" s="359"/>
      <c r="P59" s="359"/>
      <c r="Q59" s="359"/>
      <c r="R59" s="359"/>
      <c r="S59" s="359"/>
      <c r="T59" s="359"/>
    </row>
    <row r="60" spans="2:20" ht="18.75">
      <c r="B60" s="359"/>
      <c r="C60" s="359"/>
      <c r="D60" s="359"/>
      <c r="E60" s="359"/>
      <c r="F60" s="359"/>
      <c r="G60" s="359"/>
      <c r="H60" s="359"/>
      <c r="I60" s="359"/>
      <c r="J60" s="359"/>
      <c r="K60" s="359"/>
      <c r="L60" s="359"/>
      <c r="M60" s="359"/>
      <c r="N60" s="359"/>
      <c r="O60" s="359"/>
      <c r="P60" s="359"/>
      <c r="Q60" s="359"/>
      <c r="R60" s="359"/>
      <c r="S60" s="359"/>
      <c r="T60" s="359"/>
    </row>
    <row r="61" spans="2:20" ht="18.75">
      <c r="B61" s="359"/>
      <c r="C61" s="359"/>
      <c r="D61" s="359"/>
      <c r="E61" s="359"/>
      <c r="F61" s="359"/>
      <c r="G61" s="359"/>
      <c r="H61" s="359"/>
      <c r="I61" s="359"/>
      <c r="J61" s="359"/>
      <c r="K61" s="359"/>
      <c r="L61" s="359"/>
      <c r="M61" s="359"/>
      <c r="N61" s="359"/>
      <c r="O61" s="359"/>
      <c r="P61" s="359"/>
      <c r="Q61" s="359"/>
      <c r="R61" s="359"/>
      <c r="S61" s="359"/>
      <c r="T61" s="359"/>
    </row>
    <row r="62" spans="2:20" ht="18.75">
      <c r="B62" s="359"/>
      <c r="C62" s="359"/>
      <c r="D62" s="359"/>
      <c r="E62" s="359"/>
      <c r="F62" s="359"/>
      <c r="G62" s="359"/>
      <c r="H62" s="359"/>
      <c r="I62" s="359"/>
      <c r="J62" s="359"/>
      <c r="K62" s="359"/>
      <c r="L62" s="359"/>
      <c r="M62" s="359"/>
      <c r="N62" s="359"/>
      <c r="O62" s="359"/>
      <c r="P62" s="359"/>
      <c r="Q62" s="359"/>
      <c r="R62" s="359"/>
      <c r="S62" s="359"/>
      <c r="T62" s="359"/>
    </row>
    <row r="63" spans="2:20" ht="18.75">
      <c r="B63" s="359"/>
      <c r="C63" s="359"/>
      <c r="D63" s="359"/>
      <c r="E63" s="359"/>
      <c r="F63" s="359"/>
      <c r="G63" s="359"/>
      <c r="H63" s="359"/>
      <c r="I63" s="359"/>
      <c r="J63" s="359"/>
      <c r="K63" s="359"/>
      <c r="L63" s="359"/>
      <c r="M63" s="359"/>
      <c r="N63" s="359"/>
      <c r="O63" s="359"/>
      <c r="P63" s="359"/>
      <c r="Q63" s="359"/>
      <c r="R63" s="359"/>
      <c r="S63" s="359"/>
      <c r="T63" s="359"/>
    </row>
    <row r="64" spans="2:20" ht="18.75">
      <c r="B64" s="359"/>
      <c r="C64" s="359"/>
      <c r="D64" s="359"/>
      <c r="E64" s="359"/>
      <c r="F64" s="359"/>
      <c r="G64" s="359"/>
      <c r="H64" s="359"/>
      <c r="I64" s="359"/>
      <c r="J64" s="359"/>
      <c r="K64" s="359"/>
      <c r="L64" s="359"/>
      <c r="M64" s="359"/>
      <c r="N64" s="359"/>
      <c r="O64" s="359"/>
      <c r="P64" s="359"/>
      <c r="Q64" s="359"/>
      <c r="R64" s="359"/>
      <c r="S64" s="359"/>
      <c r="T64" s="359"/>
    </row>
    <row r="65" spans="2:20" ht="18.75">
      <c r="B65" s="359"/>
      <c r="C65" s="359"/>
      <c r="D65" s="359"/>
      <c r="E65" s="359"/>
      <c r="F65" s="359"/>
      <c r="G65" s="359"/>
      <c r="H65" s="359"/>
      <c r="I65" s="359"/>
      <c r="J65" s="359"/>
      <c r="K65" s="359"/>
      <c r="L65" s="359"/>
      <c r="M65" s="359"/>
      <c r="N65" s="359"/>
      <c r="O65" s="359"/>
      <c r="P65" s="359"/>
      <c r="Q65" s="359"/>
      <c r="R65" s="359"/>
      <c r="S65" s="359"/>
      <c r="T65" s="359"/>
    </row>
    <row r="66" spans="2:20" ht="18.75">
      <c r="B66" s="359"/>
      <c r="C66" s="359"/>
      <c r="D66" s="359"/>
      <c r="E66" s="359"/>
      <c r="F66" s="359"/>
      <c r="G66" s="359"/>
      <c r="H66" s="359"/>
      <c r="I66" s="359"/>
      <c r="J66" s="359"/>
      <c r="K66" s="359"/>
      <c r="L66" s="359"/>
      <c r="M66" s="359"/>
      <c r="N66" s="359"/>
      <c r="O66" s="359"/>
      <c r="P66" s="359"/>
      <c r="Q66" s="359"/>
      <c r="R66" s="359"/>
      <c r="S66" s="359"/>
      <c r="T66" s="359"/>
    </row>
    <row r="67" spans="2:20" ht="18.75">
      <c r="B67" s="359"/>
      <c r="C67" s="359"/>
      <c r="D67" s="359"/>
      <c r="E67" s="359"/>
      <c r="F67" s="359"/>
      <c r="G67" s="359"/>
      <c r="H67" s="359"/>
      <c r="I67" s="359"/>
      <c r="J67" s="359"/>
      <c r="K67" s="359"/>
      <c r="L67" s="359"/>
      <c r="M67" s="359"/>
      <c r="N67" s="359"/>
      <c r="O67" s="359"/>
      <c r="P67" s="359"/>
      <c r="Q67" s="359"/>
      <c r="R67" s="359"/>
      <c r="S67" s="359"/>
      <c r="T67" s="359"/>
    </row>
    <row r="68" spans="2:20" ht="18.75">
      <c r="B68" s="359"/>
      <c r="C68" s="359"/>
      <c r="D68" s="359"/>
      <c r="E68" s="359"/>
      <c r="F68" s="359"/>
      <c r="G68" s="359"/>
      <c r="H68" s="359"/>
      <c r="I68" s="359"/>
      <c r="J68" s="359"/>
      <c r="K68" s="359"/>
      <c r="L68" s="359"/>
      <c r="M68" s="359"/>
      <c r="N68" s="359"/>
      <c r="O68" s="359"/>
      <c r="P68" s="359"/>
      <c r="Q68" s="359"/>
      <c r="R68" s="359"/>
      <c r="S68" s="359"/>
      <c r="T68" s="359"/>
    </row>
    <row r="69" spans="2:20" ht="18.75">
      <c r="B69" s="359"/>
      <c r="C69" s="359"/>
      <c r="D69" s="359"/>
      <c r="E69" s="359"/>
      <c r="F69" s="359"/>
      <c r="G69" s="359"/>
      <c r="H69" s="359"/>
      <c r="I69" s="359"/>
      <c r="J69" s="359"/>
      <c r="K69" s="359"/>
      <c r="L69" s="359"/>
      <c r="M69" s="359"/>
      <c r="N69" s="359"/>
      <c r="O69" s="359"/>
      <c r="P69" s="359"/>
      <c r="Q69" s="359"/>
      <c r="R69" s="359"/>
      <c r="S69" s="359"/>
      <c r="T69" s="359"/>
    </row>
    <row r="70" spans="2:20" ht="18.75">
      <c r="B70" s="359"/>
      <c r="C70" s="359"/>
      <c r="D70" s="359"/>
      <c r="E70" s="359"/>
      <c r="F70" s="359"/>
      <c r="G70" s="359"/>
      <c r="H70" s="359"/>
      <c r="I70" s="359"/>
      <c r="J70" s="359"/>
      <c r="K70" s="359"/>
      <c r="L70" s="359"/>
      <c r="M70" s="359"/>
      <c r="N70" s="359"/>
      <c r="O70" s="359"/>
      <c r="P70" s="359"/>
      <c r="Q70" s="359"/>
      <c r="R70" s="359"/>
      <c r="S70" s="359"/>
      <c r="T70" s="359"/>
    </row>
    <row r="71" spans="2:20" ht="18.75">
      <c r="B71" s="359"/>
      <c r="C71" s="359"/>
      <c r="D71" s="359"/>
      <c r="E71" s="359"/>
      <c r="F71" s="359"/>
      <c r="G71" s="359"/>
      <c r="H71" s="359"/>
      <c r="I71" s="359"/>
      <c r="J71" s="359"/>
      <c r="K71" s="359"/>
      <c r="L71" s="359"/>
      <c r="M71" s="359"/>
      <c r="N71" s="359"/>
      <c r="O71" s="359"/>
      <c r="P71" s="359"/>
      <c r="Q71" s="359"/>
      <c r="R71" s="359"/>
      <c r="S71" s="359"/>
      <c r="T71" s="359"/>
    </row>
    <row r="72" spans="2:20" ht="18.75">
      <c r="B72" s="359"/>
      <c r="C72" s="359"/>
      <c r="D72" s="359"/>
      <c r="E72" s="359"/>
      <c r="F72" s="359"/>
      <c r="G72" s="359"/>
      <c r="H72" s="359"/>
      <c r="I72" s="359"/>
      <c r="J72" s="359"/>
      <c r="K72" s="359"/>
      <c r="L72" s="359"/>
      <c r="M72" s="359"/>
      <c r="N72" s="359"/>
      <c r="O72" s="359"/>
      <c r="P72" s="359"/>
      <c r="Q72" s="359"/>
      <c r="R72" s="359"/>
      <c r="S72" s="359"/>
      <c r="T72" s="359"/>
    </row>
    <row r="73" spans="2:20" ht="18.75">
      <c r="B73" s="359"/>
      <c r="C73" s="359"/>
      <c r="D73" s="359"/>
      <c r="E73" s="359"/>
      <c r="F73" s="359"/>
      <c r="G73" s="359"/>
      <c r="H73" s="359"/>
      <c r="I73" s="359"/>
      <c r="J73" s="359"/>
      <c r="K73" s="359"/>
      <c r="L73" s="359"/>
      <c r="M73" s="359"/>
      <c r="N73" s="359"/>
      <c r="O73" s="359"/>
      <c r="P73" s="359"/>
      <c r="Q73" s="359"/>
      <c r="R73" s="359"/>
      <c r="S73" s="359"/>
      <c r="T73" s="359"/>
    </row>
    <row r="74" spans="2:20" ht="18.75">
      <c r="B74" s="359"/>
      <c r="C74" s="359"/>
      <c r="D74" s="359"/>
      <c r="E74" s="359"/>
      <c r="F74" s="359"/>
      <c r="G74" s="359"/>
      <c r="H74" s="359"/>
      <c r="I74" s="359"/>
      <c r="J74" s="359"/>
      <c r="K74" s="359"/>
      <c r="L74" s="359"/>
      <c r="M74" s="359"/>
      <c r="N74" s="359"/>
      <c r="O74" s="359"/>
      <c r="P74" s="359"/>
      <c r="Q74" s="359"/>
      <c r="R74" s="359"/>
      <c r="S74" s="359"/>
      <c r="T74" s="359"/>
    </row>
    <row r="75" spans="2:20" ht="18.75">
      <c r="B75" s="359"/>
      <c r="C75" s="359"/>
      <c r="D75" s="359"/>
      <c r="E75" s="359"/>
      <c r="F75" s="359"/>
      <c r="G75" s="359"/>
      <c r="H75" s="359"/>
      <c r="I75" s="359"/>
      <c r="J75" s="359"/>
      <c r="K75" s="359"/>
      <c r="L75" s="359"/>
      <c r="M75" s="359"/>
      <c r="N75" s="359"/>
      <c r="O75" s="359"/>
      <c r="P75" s="359"/>
      <c r="Q75" s="359"/>
      <c r="R75" s="359"/>
      <c r="S75" s="359"/>
      <c r="T75" s="359"/>
    </row>
    <row r="76" spans="2:20" ht="18.75">
      <c r="B76" s="359"/>
      <c r="C76" s="359"/>
      <c r="D76" s="359"/>
      <c r="E76" s="359"/>
      <c r="F76" s="359"/>
      <c r="G76" s="359"/>
      <c r="H76" s="359"/>
      <c r="I76" s="359"/>
      <c r="J76" s="359"/>
      <c r="K76" s="359"/>
      <c r="L76" s="359"/>
      <c r="M76" s="359"/>
      <c r="N76" s="359"/>
      <c r="O76" s="359"/>
      <c r="P76" s="359"/>
      <c r="Q76" s="359"/>
      <c r="R76" s="359"/>
      <c r="S76" s="359"/>
      <c r="T76" s="359"/>
    </row>
    <row r="77" spans="2:20" ht="18.75">
      <c r="B77" s="359"/>
      <c r="C77" s="359"/>
      <c r="D77" s="359"/>
      <c r="E77" s="359"/>
      <c r="F77" s="359"/>
      <c r="G77" s="359"/>
      <c r="H77" s="359"/>
      <c r="I77" s="359"/>
      <c r="J77" s="359"/>
      <c r="K77" s="359"/>
      <c r="L77" s="359"/>
      <c r="M77" s="359"/>
      <c r="N77" s="359"/>
      <c r="O77" s="359"/>
      <c r="P77" s="359"/>
      <c r="Q77" s="359"/>
      <c r="R77" s="359"/>
      <c r="S77" s="359"/>
      <c r="T77" s="359"/>
    </row>
    <row r="78" spans="2:20" ht="18.75">
      <c r="B78" s="359"/>
      <c r="C78" s="359"/>
      <c r="D78" s="359"/>
      <c r="E78" s="359"/>
      <c r="F78" s="359"/>
      <c r="G78" s="359"/>
      <c r="H78" s="359"/>
      <c r="I78" s="359"/>
      <c r="J78" s="359"/>
      <c r="K78" s="359"/>
      <c r="L78" s="359"/>
      <c r="M78" s="359"/>
      <c r="N78" s="359"/>
      <c r="O78" s="359"/>
      <c r="P78" s="359"/>
      <c r="Q78" s="359"/>
      <c r="R78" s="359"/>
      <c r="S78" s="359"/>
      <c r="T78" s="359"/>
    </row>
    <row r="79" spans="2:20" ht="18.75">
      <c r="B79" s="359"/>
      <c r="C79" s="359"/>
      <c r="D79" s="359"/>
      <c r="E79" s="359"/>
      <c r="F79" s="359"/>
      <c r="G79" s="359"/>
      <c r="H79" s="359"/>
      <c r="I79" s="359"/>
      <c r="J79" s="359"/>
      <c r="K79" s="359"/>
      <c r="L79" s="359"/>
      <c r="M79" s="359"/>
      <c r="N79" s="359"/>
      <c r="O79" s="359"/>
      <c r="P79" s="359"/>
      <c r="Q79" s="359"/>
      <c r="R79" s="359"/>
      <c r="S79" s="359"/>
      <c r="T79" s="359"/>
    </row>
    <row r="80" spans="2:20" ht="18.75">
      <c r="B80" s="359"/>
      <c r="C80" s="359"/>
      <c r="D80" s="359"/>
      <c r="E80" s="359"/>
      <c r="F80" s="359"/>
      <c r="G80" s="359"/>
      <c r="H80" s="359"/>
      <c r="I80" s="359"/>
      <c r="J80" s="359"/>
      <c r="K80" s="359"/>
      <c r="L80" s="359"/>
      <c r="M80" s="359"/>
      <c r="N80" s="359"/>
      <c r="O80" s="359"/>
      <c r="P80" s="359"/>
      <c r="Q80" s="359"/>
      <c r="R80" s="359"/>
      <c r="S80" s="359"/>
      <c r="T80" s="359"/>
    </row>
    <row r="81" spans="2:20" ht="18.75">
      <c r="B81" s="359"/>
      <c r="C81" s="359"/>
      <c r="D81" s="359"/>
      <c r="E81" s="359"/>
      <c r="F81" s="359"/>
      <c r="G81" s="359"/>
      <c r="H81" s="359"/>
      <c r="I81" s="359"/>
      <c r="J81" s="359"/>
      <c r="K81" s="359"/>
      <c r="L81" s="359"/>
      <c r="M81" s="359"/>
      <c r="N81" s="359"/>
      <c r="O81" s="359"/>
      <c r="P81" s="359"/>
      <c r="Q81" s="359"/>
      <c r="R81" s="359"/>
      <c r="S81" s="359"/>
      <c r="T81" s="359"/>
    </row>
    <row r="82" spans="2:20" ht="18.75">
      <c r="B82" s="359"/>
      <c r="C82" s="359"/>
      <c r="D82" s="359"/>
      <c r="E82" s="359"/>
      <c r="F82" s="359"/>
      <c r="G82" s="359"/>
      <c r="H82" s="359"/>
      <c r="I82" s="359"/>
      <c r="J82" s="359"/>
      <c r="K82" s="359"/>
      <c r="L82" s="359"/>
      <c r="M82" s="359"/>
      <c r="N82" s="359"/>
      <c r="O82" s="359"/>
      <c r="P82" s="359"/>
      <c r="Q82" s="359"/>
      <c r="R82" s="359"/>
      <c r="S82" s="359"/>
      <c r="T82" s="359"/>
    </row>
    <row r="83" spans="2:20" ht="18.75">
      <c r="B83" s="359"/>
      <c r="C83" s="359"/>
      <c r="D83" s="359"/>
      <c r="E83" s="359"/>
      <c r="F83" s="359"/>
      <c r="G83" s="359"/>
      <c r="H83" s="359"/>
      <c r="I83" s="359"/>
      <c r="J83" s="359"/>
      <c r="K83" s="359"/>
      <c r="L83" s="359"/>
      <c r="M83" s="359"/>
      <c r="N83" s="359"/>
      <c r="O83" s="359"/>
      <c r="P83" s="359"/>
      <c r="Q83" s="359"/>
      <c r="R83" s="359"/>
      <c r="S83" s="359"/>
      <c r="T83" s="359"/>
    </row>
    <row r="84" spans="2:20" ht="18.75">
      <c r="B84" s="359"/>
      <c r="C84" s="359"/>
      <c r="D84" s="359"/>
      <c r="E84" s="359"/>
      <c r="F84" s="359"/>
      <c r="G84" s="359"/>
      <c r="H84" s="359"/>
      <c r="I84" s="359"/>
      <c r="J84" s="359"/>
      <c r="K84" s="359"/>
      <c r="L84" s="359"/>
      <c r="M84" s="359"/>
      <c r="N84" s="359"/>
      <c r="O84" s="359"/>
      <c r="P84" s="359"/>
      <c r="Q84" s="359"/>
      <c r="R84" s="359"/>
      <c r="S84" s="359"/>
      <c r="T84" s="359"/>
    </row>
    <row r="85" spans="2:20" ht="18.75">
      <c r="B85" s="359"/>
      <c r="C85" s="359"/>
      <c r="D85" s="359"/>
      <c r="E85" s="359"/>
      <c r="F85" s="359"/>
      <c r="G85" s="359"/>
      <c r="H85" s="359"/>
      <c r="I85" s="359"/>
      <c r="J85" s="359"/>
      <c r="K85" s="359"/>
      <c r="L85" s="359"/>
      <c r="M85" s="359"/>
      <c r="N85" s="359"/>
      <c r="O85" s="359"/>
      <c r="P85" s="359"/>
      <c r="Q85" s="359"/>
      <c r="R85" s="359"/>
      <c r="S85" s="359"/>
      <c r="T85" s="359"/>
    </row>
    <row r="86" spans="2:20" ht="18.75">
      <c r="B86" s="359"/>
      <c r="C86" s="359"/>
      <c r="D86" s="359"/>
      <c r="E86" s="359"/>
      <c r="F86" s="359"/>
      <c r="G86" s="359"/>
      <c r="H86" s="359"/>
      <c r="I86" s="359"/>
      <c r="J86" s="359"/>
      <c r="K86" s="359"/>
      <c r="L86" s="359"/>
      <c r="M86" s="359"/>
      <c r="N86" s="359"/>
      <c r="O86" s="359"/>
      <c r="P86" s="359"/>
      <c r="Q86" s="359"/>
      <c r="R86" s="359"/>
      <c r="S86" s="359"/>
      <c r="T86" s="359"/>
    </row>
    <row r="87" spans="2:20" ht="18.75">
      <c r="B87" s="359"/>
      <c r="C87" s="359"/>
      <c r="D87" s="359"/>
      <c r="E87" s="359"/>
      <c r="F87" s="359"/>
      <c r="G87" s="359"/>
      <c r="H87" s="359"/>
      <c r="I87" s="359"/>
      <c r="J87" s="359"/>
      <c r="K87" s="359"/>
      <c r="L87" s="359"/>
      <c r="M87" s="359"/>
      <c r="N87" s="359"/>
      <c r="O87" s="359"/>
      <c r="P87" s="359"/>
      <c r="Q87" s="359"/>
      <c r="R87" s="359"/>
      <c r="S87" s="359"/>
      <c r="T87" s="359"/>
    </row>
    <row r="88" spans="2:20" ht="18.75">
      <c r="B88" s="359"/>
      <c r="C88" s="359"/>
      <c r="D88" s="359"/>
      <c r="E88" s="359"/>
      <c r="F88" s="359"/>
      <c r="G88" s="359"/>
      <c r="H88" s="359"/>
      <c r="I88" s="359"/>
      <c r="J88" s="359"/>
      <c r="K88" s="359"/>
      <c r="L88" s="359"/>
      <c r="M88" s="359"/>
      <c r="N88" s="359"/>
      <c r="O88" s="359"/>
      <c r="P88" s="359"/>
      <c r="Q88" s="359"/>
      <c r="R88" s="359"/>
      <c r="S88" s="359"/>
      <c r="T88" s="359"/>
    </row>
    <row r="89" spans="2:20" ht="18.75">
      <c r="B89" s="359"/>
      <c r="C89" s="359"/>
      <c r="D89" s="359"/>
      <c r="E89" s="359"/>
      <c r="F89" s="359"/>
      <c r="G89" s="359"/>
      <c r="H89" s="359"/>
      <c r="I89" s="359"/>
      <c r="J89" s="359"/>
      <c r="K89" s="359"/>
      <c r="L89" s="359"/>
      <c r="M89" s="359"/>
      <c r="N89" s="359"/>
      <c r="O89" s="359"/>
      <c r="P89" s="359"/>
      <c r="Q89" s="359"/>
      <c r="R89" s="359"/>
      <c r="S89" s="359"/>
      <c r="T89" s="359"/>
    </row>
    <row r="90" spans="2:20" ht="18.75">
      <c r="B90" s="359"/>
      <c r="C90" s="359"/>
      <c r="D90" s="359"/>
      <c r="E90" s="359"/>
      <c r="F90" s="359"/>
      <c r="G90" s="359"/>
      <c r="H90" s="359"/>
      <c r="I90" s="359"/>
      <c r="J90" s="359"/>
      <c r="K90" s="359"/>
      <c r="L90" s="359"/>
      <c r="M90" s="359"/>
      <c r="N90" s="359"/>
      <c r="O90" s="359"/>
      <c r="P90" s="359"/>
      <c r="Q90" s="359"/>
      <c r="R90" s="359"/>
      <c r="S90" s="359"/>
      <c r="T90" s="359"/>
    </row>
    <row r="91" spans="2:20" ht="18.75">
      <c r="B91" s="359"/>
      <c r="C91" s="359"/>
      <c r="D91" s="359"/>
      <c r="E91" s="359"/>
      <c r="F91" s="359"/>
      <c r="G91" s="359"/>
      <c r="H91" s="359"/>
      <c r="I91" s="359"/>
      <c r="J91" s="359"/>
      <c r="K91" s="359"/>
      <c r="L91" s="359"/>
      <c r="M91" s="359"/>
      <c r="N91" s="359"/>
      <c r="O91" s="359"/>
      <c r="P91" s="359"/>
      <c r="Q91" s="359"/>
      <c r="R91" s="359"/>
      <c r="S91" s="359"/>
      <c r="T91" s="359"/>
    </row>
    <row r="92" spans="2:20" ht="18.75">
      <c r="B92" s="359"/>
      <c r="C92" s="359"/>
      <c r="D92" s="359"/>
      <c r="E92" s="359"/>
      <c r="F92" s="359"/>
      <c r="G92" s="359"/>
      <c r="H92" s="359"/>
      <c r="I92" s="359"/>
      <c r="J92" s="359"/>
      <c r="K92" s="359"/>
      <c r="L92" s="359"/>
      <c r="M92" s="359"/>
      <c r="N92" s="359"/>
      <c r="O92" s="359"/>
      <c r="P92" s="359"/>
      <c r="Q92" s="359"/>
      <c r="R92" s="359"/>
      <c r="S92" s="359"/>
      <c r="T92" s="359"/>
    </row>
    <row r="93" spans="2:20" ht="18.75">
      <c r="B93" s="359"/>
      <c r="C93" s="359"/>
      <c r="D93" s="359"/>
      <c r="E93" s="359"/>
      <c r="F93" s="359"/>
      <c r="G93" s="359"/>
      <c r="H93" s="359"/>
      <c r="I93" s="359"/>
      <c r="J93" s="359"/>
      <c r="K93" s="359"/>
      <c r="L93" s="359"/>
      <c r="M93" s="359"/>
      <c r="N93" s="359"/>
      <c r="O93" s="359"/>
      <c r="P93" s="359"/>
      <c r="Q93" s="359"/>
      <c r="R93" s="359"/>
      <c r="S93" s="359"/>
      <c r="T93" s="359"/>
    </row>
    <row r="94" spans="2:20" ht="18.75">
      <c r="B94" s="359"/>
      <c r="C94" s="359"/>
      <c r="D94" s="359"/>
      <c r="E94" s="359"/>
      <c r="F94" s="359"/>
      <c r="G94" s="359"/>
      <c r="H94" s="359"/>
      <c r="I94" s="359"/>
      <c r="J94" s="359"/>
      <c r="K94" s="359"/>
      <c r="L94" s="359"/>
      <c r="M94" s="359"/>
      <c r="N94" s="359"/>
      <c r="O94" s="359"/>
      <c r="P94" s="359"/>
      <c r="Q94" s="359"/>
      <c r="R94" s="359"/>
      <c r="S94" s="359"/>
      <c r="T94" s="359"/>
    </row>
    <row r="95" spans="2:20" ht="18.75">
      <c r="B95" s="359"/>
      <c r="C95" s="359"/>
      <c r="D95" s="359"/>
      <c r="E95" s="359"/>
      <c r="F95" s="359"/>
      <c r="G95" s="359"/>
      <c r="H95" s="359"/>
      <c r="I95" s="359"/>
      <c r="J95" s="359"/>
      <c r="K95" s="359"/>
      <c r="L95" s="359"/>
      <c r="M95" s="359"/>
      <c r="N95" s="359"/>
      <c r="O95" s="359"/>
      <c r="P95" s="359"/>
      <c r="Q95" s="359"/>
      <c r="R95" s="359"/>
      <c r="S95" s="359"/>
      <c r="T95" s="359"/>
    </row>
    <row r="96" spans="2:20" ht="18.75">
      <c r="B96" s="359"/>
      <c r="C96" s="359"/>
      <c r="D96" s="359"/>
      <c r="E96" s="359"/>
      <c r="F96" s="359"/>
      <c r="G96" s="359"/>
      <c r="H96" s="359"/>
      <c r="I96" s="359"/>
      <c r="J96" s="359"/>
      <c r="K96" s="359"/>
      <c r="L96" s="359"/>
      <c r="M96" s="359"/>
      <c r="N96" s="359"/>
      <c r="O96" s="359"/>
      <c r="P96" s="359"/>
      <c r="Q96" s="359"/>
      <c r="R96" s="359"/>
      <c r="S96" s="359"/>
      <c r="T96" s="359"/>
    </row>
    <row r="97" spans="2:20" ht="18.75">
      <c r="B97" s="359"/>
      <c r="C97" s="359"/>
      <c r="D97" s="359"/>
      <c r="E97" s="359"/>
      <c r="F97" s="359"/>
      <c r="G97" s="359"/>
      <c r="H97" s="359"/>
      <c r="I97" s="359"/>
      <c r="J97" s="359"/>
      <c r="K97" s="359"/>
      <c r="L97" s="359"/>
      <c r="M97" s="359"/>
      <c r="N97" s="359"/>
      <c r="O97" s="359"/>
      <c r="P97" s="359"/>
      <c r="Q97" s="359"/>
      <c r="R97" s="359"/>
      <c r="S97" s="359"/>
      <c r="T97" s="359"/>
    </row>
    <row r="98" spans="2:20" ht="18.75">
      <c r="B98" s="359"/>
      <c r="C98" s="359"/>
      <c r="D98" s="359"/>
      <c r="E98" s="359"/>
      <c r="F98" s="359"/>
      <c r="G98" s="359"/>
      <c r="H98" s="359"/>
      <c r="I98" s="359"/>
      <c r="J98" s="359"/>
      <c r="K98" s="359"/>
      <c r="L98" s="359"/>
      <c r="M98" s="359"/>
      <c r="N98" s="359"/>
      <c r="O98" s="359"/>
      <c r="P98" s="359"/>
      <c r="Q98" s="359"/>
      <c r="R98" s="359"/>
      <c r="S98" s="359"/>
      <c r="T98" s="359"/>
    </row>
    <row r="99" spans="2:20" ht="18.75">
      <c r="B99" s="359"/>
      <c r="C99" s="359"/>
      <c r="D99" s="359"/>
      <c r="E99" s="359"/>
      <c r="F99" s="359"/>
      <c r="G99" s="359"/>
      <c r="H99" s="359"/>
      <c r="I99" s="359"/>
      <c r="J99" s="359"/>
      <c r="K99" s="359"/>
      <c r="L99" s="359"/>
      <c r="M99" s="359"/>
      <c r="N99" s="359"/>
      <c r="O99" s="359"/>
      <c r="P99" s="359"/>
      <c r="Q99" s="359"/>
      <c r="R99" s="359"/>
      <c r="S99" s="359"/>
      <c r="T99" s="359"/>
    </row>
    <row r="100" spans="2:20" ht="18.75">
      <c r="B100" s="359"/>
      <c r="C100" s="359"/>
      <c r="D100" s="359"/>
      <c r="E100" s="359"/>
      <c r="F100" s="359"/>
      <c r="G100" s="359"/>
      <c r="H100" s="359"/>
      <c r="I100" s="359"/>
      <c r="J100" s="359"/>
      <c r="K100" s="359"/>
      <c r="L100" s="359"/>
      <c r="M100" s="359"/>
      <c r="N100" s="359"/>
      <c r="O100" s="359"/>
      <c r="P100" s="359"/>
      <c r="Q100" s="359"/>
      <c r="R100" s="359"/>
      <c r="S100" s="359"/>
      <c r="T100" s="359"/>
    </row>
    <row r="101" spans="2:20" ht="18.75">
      <c r="B101" s="359"/>
      <c r="C101" s="359"/>
      <c r="D101" s="359"/>
      <c r="E101" s="359"/>
      <c r="F101" s="359"/>
      <c r="G101" s="359"/>
      <c r="H101" s="359"/>
      <c r="I101" s="359"/>
      <c r="J101" s="359"/>
      <c r="K101" s="359"/>
      <c r="L101" s="359"/>
      <c r="M101" s="359"/>
      <c r="N101" s="359"/>
      <c r="O101" s="359"/>
      <c r="P101" s="359"/>
      <c r="Q101" s="359"/>
      <c r="R101" s="359"/>
      <c r="S101" s="359"/>
      <c r="T101" s="359"/>
    </row>
    <row r="102" spans="2:20" ht="18.75">
      <c r="B102" s="359"/>
      <c r="C102" s="359"/>
      <c r="D102" s="359"/>
      <c r="E102" s="359"/>
      <c r="F102" s="359"/>
      <c r="G102" s="359"/>
      <c r="H102" s="359"/>
      <c r="I102" s="359"/>
      <c r="J102" s="359"/>
      <c r="K102" s="359"/>
      <c r="L102" s="359"/>
      <c r="M102" s="359"/>
      <c r="N102" s="359"/>
      <c r="O102" s="359"/>
      <c r="P102" s="359"/>
      <c r="Q102" s="359"/>
      <c r="R102" s="359"/>
      <c r="S102" s="359"/>
      <c r="T102" s="359"/>
    </row>
    <row r="103" spans="2:20" ht="18.75">
      <c r="B103" s="359"/>
      <c r="C103" s="359"/>
      <c r="D103" s="359"/>
      <c r="E103" s="359"/>
      <c r="F103" s="359"/>
      <c r="G103" s="359"/>
      <c r="H103" s="359"/>
      <c r="I103" s="359"/>
      <c r="J103" s="359"/>
      <c r="K103" s="359"/>
      <c r="L103" s="359"/>
      <c r="M103" s="359"/>
      <c r="N103" s="359"/>
      <c r="O103" s="359"/>
      <c r="P103" s="359"/>
      <c r="Q103" s="359"/>
      <c r="R103" s="359"/>
      <c r="S103" s="359"/>
      <c r="T103" s="359"/>
    </row>
    <row r="104" spans="2:20" ht="18.75">
      <c r="B104" s="359"/>
      <c r="C104" s="359"/>
      <c r="D104" s="359"/>
      <c r="E104" s="359"/>
      <c r="F104" s="359"/>
      <c r="G104" s="359"/>
      <c r="H104" s="359"/>
      <c r="I104" s="359"/>
      <c r="J104" s="359"/>
      <c r="K104" s="359"/>
      <c r="L104" s="359"/>
      <c r="M104" s="359"/>
      <c r="N104" s="359"/>
      <c r="O104" s="359"/>
      <c r="P104" s="359"/>
      <c r="Q104" s="359"/>
      <c r="R104" s="359"/>
      <c r="S104" s="359"/>
      <c r="T104" s="359"/>
    </row>
    <row r="105" spans="2:20" ht="18.75">
      <c r="B105" s="359"/>
      <c r="C105" s="359"/>
      <c r="D105" s="359"/>
      <c r="E105" s="359"/>
      <c r="F105" s="359"/>
      <c r="G105" s="359"/>
      <c r="H105" s="359"/>
      <c r="I105" s="359"/>
      <c r="J105" s="359"/>
      <c r="K105" s="359"/>
      <c r="L105" s="359"/>
      <c r="M105" s="359"/>
      <c r="N105" s="359"/>
      <c r="O105" s="359"/>
      <c r="P105" s="359"/>
      <c r="Q105" s="359"/>
      <c r="R105" s="359"/>
      <c r="S105" s="359"/>
      <c r="T105" s="359"/>
    </row>
    <row r="106" spans="2:20" ht="18.75">
      <c r="B106" s="359"/>
      <c r="C106" s="359"/>
      <c r="D106" s="359"/>
      <c r="E106" s="359"/>
      <c r="F106" s="359"/>
      <c r="G106" s="359"/>
      <c r="H106" s="359"/>
      <c r="I106" s="359"/>
      <c r="J106" s="359"/>
      <c r="K106" s="359"/>
      <c r="L106" s="359"/>
      <c r="M106" s="359"/>
      <c r="N106" s="359"/>
      <c r="O106" s="359"/>
      <c r="P106" s="359"/>
      <c r="Q106" s="359"/>
      <c r="R106" s="359"/>
      <c r="S106" s="359"/>
      <c r="T106" s="359"/>
    </row>
    <row r="107" spans="2:20" ht="18.75">
      <c r="B107" s="359"/>
      <c r="C107" s="359"/>
      <c r="D107" s="359"/>
      <c r="E107" s="359"/>
      <c r="F107" s="359"/>
      <c r="G107" s="359"/>
      <c r="H107" s="359"/>
      <c r="I107" s="359"/>
      <c r="J107" s="359"/>
      <c r="K107" s="359"/>
      <c r="L107" s="359"/>
      <c r="M107" s="359"/>
      <c r="N107" s="359"/>
      <c r="O107" s="359"/>
      <c r="P107" s="359"/>
      <c r="Q107" s="359"/>
      <c r="R107" s="359"/>
      <c r="S107" s="359"/>
      <c r="T107" s="359"/>
    </row>
    <row r="108" spans="2:20" ht="18.75">
      <c r="B108" s="359"/>
      <c r="C108" s="359"/>
      <c r="D108" s="359"/>
      <c r="E108" s="359"/>
      <c r="F108" s="359"/>
      <c r="G108" s="359"/>
      <c r="H108" s="359"/>
      <c r="I108" s="359"/>
      <c r="J108" s="359"/>
      <c r="K108" s="359"/>
      <c r="L108" s="359"/>
      <c r="M108" s="359"/>
      <c r="N108" s="359"/>
      <c r="O108" s="359"/>
      <c r="P108" s="359"/>
      <c r="Q108" s="359"/>
      <c r="R108" s="359"/>
      <c r="S108" s="359"/>
      <c r="T108" s="359"/>
    </row>
    <row r="109" spans="2:20" ht="18.75">
      <c r="B109" s="359"/>
      <c r="C109" s="359"/>
      <c r="D109" s="359"/>
      <c r="E109" s="359"/>
      <c r="F109" s="359"/>
      <c r="G109" s="359"/>
      <c r="H109" s="359"/>
      <c r="I109" s="359"/>
      <c r="J109" s="359"/>
      <c r="K109" s="359"/>
      <c r="L109" s="359"/>
      <c r="M109" s="359"/>
      <c r="N109" s="359"/>
      <c r="O109" s="359"/>
      <c r="P109" s="359"/>
      <c r="Q109" s="359"/>
      <c r="R109" s="359"/>
      <c r="S109" s="359"/>
      <c r="T109" s="359"/>
    </row>
    <row r="110" spans="2:20" ht="18.75">
      <c r="B110" s="359"/>
      <c r="C110" s="359"/>
      <c r="D110" s="359"/>
      <c r="E110" s="359"/>
      <c r="F110" s="359"/>
      <c r="G110" s="359"/>
      <c r="H110" s="359"/>
      <c r="I110" s="359"/>
      <c r="J110" s="359"/>
      <c r="K110" s="359"/>
      <c r="L110" s="359"/>
      <c r="M110" s="359"/>
      <c r="N110" s="359"/>
      <c r="O110" s="359"/>
      <c r="P110" s="359"/>
      <c r="Q110" s="359"/>
      <c r="R110" s="359"/>
      <c r="S110" s="359"/>
      <c r="T110" s="359"/>
    </row>
    <row r="111" spans="2:20" ht="18.75">
      <c r="B111" s="359"/>
      <c r="C111" s="359"/>
      <c r="D111" s="359"/>
      <c r="E111" s="359"/>
      <c r="F111" s="359"/>
      <c r="G111" s="359"/>
      <c r="H111" s="359"/>
      <c r="I111" s="359"/>
      <c r="J111" s="359"/>
      <c r="K111" s="359"/>
      <c r="L111" s="359"/>
      <c r="M111" s="359"/>
      <c r="N111" s="359"/>
      <c r="O111" s="359"/>
      <c r="P111" s="359"/>
      <c r="Q111" s="359"/>
      <c r="R111" s="359"/>
      <c r="S111" s="359"/>
      <c r="T111" s="359"/>
    </row>
    <row r="112" spans="2:20" ht="18.75">
      <c r="B112" s="359"/>
      <c r="C112" s="359"/>
      <c r="D112" s="359"/>
      <c r="E112" s="359"/>
      <c r="F112" s="359"/>
      <c r="G112" s="359"/>
      <c r="H112" s="359"/>
      <c r="I112" s="359"/>
      <c r="J112" s="359"/>
      <c r="K112" s="359"/>
      <c r="L112" s="359"/>
      <c r="M112" s="359"/>
      <c r="N112" s="359"/>
      <c r="O112" s="359"/>
      <c r="P112" s="359"/>
      <c r="Q112" s="359"/>
      <c r="R112" s="359"/>
      <c r="S112" s="359"/>
      <c r="T112" s="359"/>
    </row>
    <row r="113" spans="2:20" ht="18.75">
      <c r="B113" s="359"/>
      <c r="C113" s="359"/>
      <c r="D113" s="359"/>
      <c r="E113" s="359"/>
      <c r="F113" s="359"/>
      <c r="G113" s="359"/>
      <c r="H113" s="359"/>
      <c r="I113" s="359"/>
      <c r="J113" s="359"/>
      <c r="K113" s="359"/>
      <c r="L113" s="359"/>
      <c r="M113" s="359"/>
      <c r="N113" s="359"/>
      <c r="O113" s="359"/>
      <c r="P113" s="359"/>
      <c r="Q113" s="359"/>
      <c r="R113" s="359"/>
      <c r="S113" s="359"/>
      <c r="T113" s="359"/>
    </row>
    <row r="114" spans="2:20" ht="18.75">
      <c r="B114" s="359"/>
      <c r="C114" s="359"/>
      <c r="D114" s="359"/>
      <c r="E114" s="359"/>
      <c r="F114" s="359"/>
      <c r="G114" s="359"/>
      <c r="H114" s="359"/>
      <c r="I114" s="359"/>
      <c r="J114" s="359"/>
      <c r="K114" s="359"/>
      <c r="L114" s="359"/>
      <c r="M114" s="359"/>
      <c r="N114" s="359"/>
      <c r="O114" s="359"/>
      <c r="P114" s="359"/>
      <c r="Q114" s="359"/>
      <c r="R114" s="359"/>
      <c r="S114" s="359"/>
      <c r="T114" s="359"/>
    </row>
    <row r="115" spans="2:20" ht="18.75">
      <c r="B115" s="359"/>
      <c r="C115" s="359"/>
      <c r="D115" s="359"/>
      <c r="E115" s="359"/>
      <c r="F115" s="359"/>
      <c r="G115" s="359"/>
      <c r="H115" s="359"/>
      <c r="I115" s="359"/>
      <c r="J115" s="359"/>
      <c r="K115" s="359"/>
      <c r="L115" s="359"/>
      <c r="M115" s="359"/>
      <c r="N115" s="359"/>
      <c r="O115" s="359"/>
      <c r="P115" s="359"/>
      <c r="Q115" s="359"/>
      <c r="R115" s="359"/>
      <c r="S115" s="359"/>
      <c r="T115" s="359"/>
    </row>
    <row r="116" spans="2:20" ht="18.75">
      <c r="B116" s="359"/>
      <c r="C116" s="359"/>
      <c r="D116" s="359"/>
      <c r="E116" s="359"/>
      <c r="F116" s="359"/>
      <c r="G116" s="359"/>
      <c r="H116" s="359"/>
      <c r="I116" s="359"/>
      <c r="J116" s="359"/>
      <c r="K116" s="359"/>
      <c r="L116" s="359"/>
      <c r="M116" s="359"/>
      <c r="N116" s="359"/>
      <c r="O116" s="359"/>
      <c r="P116" s="359"/>
      <c r="Q116" s="359"/>
      <c r="R116" s="359"/>
      <c r="S116" s="359"/>
      <c r="T116" s="359"/>
    </row>
    <row r="117" spans="2:20" ht="18.75">
      <c r="B117" s="359"/>
      <c r="C117" s="359"/>
      <c r="D117" s="359"/>
      <c r="E117" s="359"/>
      <c r="F117" s="359"/>
      <c r="G117" s="359"/>
      <c r="H117" s="359"/>
      <c r="I117" s="359"/>
      <c r="J117" s="359"/>
      <c r="K117" s="359"/>
      <c r="L117" s="359"/>
      <c r="M117" s="359"/>
      <c r="N117" s="359"/>
      <c r="O117" s="359"/>
      <c r="P117" s="359"/>
      <c r="Q117" s="359"/>
      <c r="R117" s="359"/>
      <c r="S117" s="359"/>
      <c r="T117" s="359"/>
    </row>
    <row r="118" spans="2:20" ht="18.75">
      <c r="B118" s="359"/>
      <c r="C118" s="359"/>
      <c r="D118" s="359"/>
      <c r="E118" s="359"/>
      <c r="F118" s="359"/>
      <c r="G118" s="359"/>
      <c r="H118" s="359"/>
      <c r="I118" s="359"/>
      <c r="J118" s="359"/>
      <c r="K118" s="359"/>
      <c r="L118" s="359"/>
      <c r="M118" s="359"/>
      <c r="N118" s="359"/>
      <c r="O118" s="359"/>
      <c r="P118" s="359"/>
      <c r="Q118" s="359"/>
      <c r="R118" s="359"/>
      <c r="S118" s="359"/>
      <c r="T118" s="359"/>
    </row>
    <row r="119" spans="2:20" ht="18.75">
      <c r="B119" s="359"/>
      <c r="C119" s="359"/>
      <c r="D119" s="359"/>
      <c r="E119" s="359"/>
      <c r="F119" s="359"/>
      <c r="G119" s="359"/>
      <c r="H119" s="359"/>
      <c r="I119" s="359"/>
      <c r="J119" s="359"/>
      <c r="K119" s="359"/>
      <c r="L119" s="359"/>
      <c r="M119" s="359"/>
      <c r="N119" s="359"/>
      <c r="O119" s="359"/>
      <c r="P119" s="359"/>
      <c r="Q119" s="359"/>
      <c r="R119" s="359"/>
      <c r="S119" s="359"/>
      <c r="T119" s="359"/>
    </row>
    <row r="120" spans="2:20" ht="18.75">
      <c r="B120" s="359"/>
      <c r="C120" s="359"/>
      <c r="D120" s="359"/>
      <c r="E120" s="359"/>
      <c r="F120" s="359"/>
      <c r="G120" s="359"/>
      <c r="H120" s="359"/>
      <c r="I120" s="359"/>
      <c r="J120" s="359"/>
      <c r="K120" s="359"/>
      <c r="L120" s="359"/>
      <c r="M120" s="359"/>
      <c r="N120" s="359"/>
      <c r="O120" s="359"/>
      <c r="P120" s="359"/>
      <c r="Q120" s="359"/>
      <c r="R120" s="359"/>
      <c r="S120" s="359"/>
      <c r="T120" s="359"/>
    </row>
    <row r="121" spans="2:20" ht="18.75">
      <c r="B121" s="359"/>
      <c r="C121" s="359"/>
      <c r="D121" s="359"/>
      <c r="E121" s="359"/>
      <c r="F121" s="359"/>
      <c r="G121" s="359"/>
      <c r="H121" s="359"/>
      <c r="I121" s="359"/>
      <c r="J121" s="359"/>
      <c r="K121" s="359"/>
      <c r="L121" s="359"/>
      <c r="M121" s="359"/>
      <c r="N121" s="359"/>
      <c r="O121" s="359"/>
      <c r="P121" s="359"/>
      <c r="Q121" s="359"/>
      <c r="R121" s="359"/>
      <c r="S121" s="359"/>
      <c r="T121" s="359"/>
    </row>
    <row r="122" spans="2:20" ht="18.75">
      <c r="B122" s="359"/>
      <c r="C122" s="359"/>
      <c r="D122" s="359"/>
      <c r="E122" s="359"/>
      <c r="F122" s="359"/>
      <c r="G122" s="359"/>
      <c r="H122" s="359"/>
      <c r="I122" s="359"/>
      <c r="J122" s="359"/>
      <c r="K122" s="359"/>
      <c r="L122" s="359"/>
      <c r="M122" s="359"/>
      <c r="N122" s="359"/>
      <c r="O122" s="359"/>
      <c r="P122" s="359"/>
      <c r="Q122" s="359"/>
      <c r="R122" s="359"/>
      <c r="S122" s="359"/>
      <c r="T122" s="359"/>
    </row>
    <row r="123" spans="2:20" ht="18.75">
      <c r="B123" s="359"/>
      <c r="C123" s="359"/>
      <c r="D123" s="359"/>
      <c r="E123" s="359"/>
      <c r="F123" s="359"/>
      <c r="G123" s="359"/>
      <c r="H123" s="359"/>
      <c r="I123" s="359"/>
      <c r="J123" s="359"/>
      <c r="K123" s="359"/>
      <c r="L123" s="359"/>
      <c r="M123" s="359"/>
      <c r="N123" s="359"/>
      <c r="O123" s="359"/>
      <c r="P123" s="359"/>
      <c r="Q123" s="359"/>
      <c r="R123" s="359"/>
      <c r="S123" s="359"/>
      <c r="T123" s="359"/>
    </row>
    <row r="124" spans="2:20" ht="18.75">
      <c r="B124" s="359"/>
      <c r="C124" s="359"/>
      <c r="D124" s="359"/>
      <c r="E124" s="359"/>
      <c r="F124" s="359"/>
      <c r="G124" s="359"/>
      <c r="H124" s="359"/>
      <c r="I124" s="359"/>
      <c r="J124" s="359"/>
      <c r="K124" s="359"/>
      <c r="L124" s="359"/>
      <c r="M124" s="359"/>
      <c r="N124" s="359"/>
      <c r="O124" s="359"/>
      <c r="P124" s="359"/>
      <c r="Q124" s="359"/>
      <c r="R124" s="359"/>
      <c r="S124" s="359"/>
      <c r="T124" s="359"/>
    </row>
    <row r="125" spans="2:20" ht="18.75">
      <c r="B125" s="359"/>
      <c r="C125" s="359"/>
      <c r="D125" s="359"/>
      <c r="E125" s="359"/>
      <c r="F125" s="359"/>
      <c r="G125" s="359"/>
      <c r="H125" s="359"/>
      <c r="I125" s="359"/>
      <c r="J125" s="359"/>
      <c r="K125" s="359"/>
      <c r="L125" s="359"/>
      <c r="M125" s="359"/>
      <c r="N125" s="359"/>
      <c r="O125" s="359"/>
      <c r="P125" s="359"/>
      <c r="Q125" s="359"/>
      <c r="R125" s="359"/>
      <c r="S125" s="359"/>
      <c r="T125" s="359"/>
    </row>
    <row r="126" spans="2:20" ht="18.75">
      <c r="B126" s="359"/>
      <c r="C126" s="359"/>
      <c r="D126" s="359"/>
      <c r="E126" s="359"/>
      <c r="F126" s="359"/>
      <c r="G126" s="359"/>
      <c r="H126" s="359"/>
      <c r="I126" s="359"/>
      <c r="J126" s="359"/>
      <c r="K126" s="359"/>
      <c r="L126" s="359"/>
      <c r="M126" s="359"/>
      <c r="N126" s="359"/>
      <c r="O126" s="359"/>
      <c r="P126" s="359"/>
      <c r="Q126" s="359"/>
      <c r="R126" s="359"/>
      <c r="S126" s="359"/>
      <c r="T126" s="359"/>
    </row>
    <row r="127" spans="2:20" ht="18.75">
      <c r="B127" s="359"/>
      <c r="C127" s="359"/>
      <c r="D127" s="359"/>
      <c r="E127" s="359"/>
      <c r="F127" s="359"/>
      <c r="G127" s="359"/>
      <c r="H127" s="359"/>
      <c r="I127" s="359"/>
      <c r="J127" s="359"/>
      <c r="K127" s="359"/>
      <c r="L127" s="359"/>
      <c r="M127" s="359"/>
      <c r="N127" s="359"/>
      <c r="O127" s="359"/>
      <c r="P127" s="359"/>
      <c r="Q127" s="359"/>
      <c r="R127" s="359"/>
      <c r="S127" s="359"/>
      <c r="T127" s="359"/>
    </row>
    <row r="128" spans="2:20" ht="18.75">
      <c r="B128" s="359"/>
      <c r="C128" s="359"/>
      <c r="D128" s="359"/>
      <c r="E128" s="359"/>
      <c r="F128" s="359"/>
      <c r="G128" s="359"/>
      <c r="H128" s="359"/>
      <c r="I128" s="359"/>
      <c r="J128" s="359"/>
      <c r="K128" s="359"/>
      <c r="L128" s="359"/>
      <c r="M128" s="359"/>
      <c r="N128" s="359"/>
      <c r="O128" s="359"/>
      <c r="P128" s="359"/>
      <c r="Q128" s="359"/>
      <c r="R128" s="359"/>
      <c r="S128" s="359"/>
      <c r="T128" s="359"/>
    </row>
    <row r="129" spans="2:20" ht="18.75">
      <c r="B129" s="359"/>
      <c r="C129" s="359"/>
      <c r="D129" s="359"/>
      <c r="E129" s="359"/>
      <c r="F129" s="359"/>
      <c r="G129" s="359"/>
      <c r="H129" s="359"/>
      <c r="I129" s="359"/>
      <c r="J129" s="359"/>
      <c r="K129" s="359"/>
      <c r="L129" s="359"/>
      <c r="M129" s="359"/>
      <c r="N129" s="359"/>
      <c r="O129" s="359"/>
      <c r="P129" s="359"/>
      <c r="Q129" s="359"/>
      <c r="R129" s="359"/>
      <c r="S129" s="359"/>
      <c r="T129" s="359"/>
    </row>
    <row r="130" spans="2:20" ht="18.75">
      <c r="B130" s="359"/>
      <c r="C130" s="359"/>
      <c r="D130" s="359"/>
      <c r="E130" s="359"/>
      <c r="F130" s="359"/>
      <c r="G130" s="359"/>
      <c r="H130" s="359"/>
      <c r="I130" s="359"/>
      <c r="J130" s="359"/>
      <c r="K130" s="359"/>
      <c r="L130" s="359"/>
      <c r="M130" s="359"/>
      <c r="N130" s="359"/>
      <c r="O130" s="359"/>
      <c r="P130" s="359"/>
      <c r="Q130" s="359"/>
      <c r="R130" s="359"/>
      <c r="S130" s="359"/>
      <c r="T130" s="359"/>
    </row>
    <row r="131" spans="2:20" ht="18.75">
      <c r="B131" s="359"/>
      <c r="C131" s="359"/>
      <c r="D131" s="359"/>
      <c r="E131" s="359"/>
      <c r="F131" s="359"/>
      <c r="G131" s="359"/>
      <c r="H131" s="359"/>
      <c r="I131" s="359"/>
      <c r="J131" s="359"/>
      <c r="K131" s="359"/>
      <c r="L131" s="359"/>
      <c r="M131" s="359"/>
      <c r="N131" s="359"/>
      <c r="O131" s="359"/>
      <c r="P131" s="359"/>
      <c r="Q131" s="359"/>
      <c r="R131" s="359"/>
      <c r="S131" s="359"/>
      <c r="T131" s="359"/>
    </row>
    <row r="132" spans="2:20" ht="18.75">
      <c r="B132" s="359"/>
      <c r="C132" s="359"/>
      <c r="D132" s="359"/>
      <c r="E132" s="359"/>
      <c r="F132" s="359"/>
      <c r="G132" s="359"/>
      <c r="H132" s="359"/>
      <c r="I132" s="359"/>
      <c r="J132" s="359"/>
      <c r="K132" s="359"/>
      <c r="L132" s="359"/>
      <c r="M132" s="359"/>
      <c r="N132" s="359"/>
      <c r="O132" s="359"/>
      <c r="P132" s="359"/>
      <c r="Q132" s="359"/>
      <c r="R132" s="359"/>
      <c r="S132" s="359"/>
      <c r="T132" s="359"/>
    </row>
    <row r="133" spans="2:20" ht="18.75">
      <c r="B133" s="359"/>
      <c r="C133" s="359"/>
      <c r="D133" s="359"/>
      <c r="E133" s="359"/>
      <c r="F133" s="359"/>
      <c r="G133" s="359"/>
      <c r="H133" s="359"/>
      <c r="I133" s="359"/>
      <c r="J133" s="359"/>
      <c r="K133" s="359"/>
      <c r="L133" s="359"/>
      <c r="M133" s="359"/>
      <c r="N133" s="359"/>
      <c r="O133" s="359"/>
      <c r="P133" s="359"/>
      <c r="Q133" s="359"/>
      <c r="R133" s="359"/>
      <c r="S133" s="359"/>
      <c r="T133" s="359"/>
    </row>
    <row r="134" spans="2:20" ht="18.75">
      <c r="B134" s="359"/>
      <c r="C134" s="359"/>
      <c r="D134" s="359"/>
      <c r="E134" s="359"/>
      <c r="F134" s="359"/>
      <c r="G134" s="359"/>
      <c r="H134" s="359"/>
      <c r="I134" s="359"/>
      <c r="J134" s="359"/>
      <c r="K134" s="359"/>
      <c r="L134" s="359"/>
      <c r="M134" s="359"/>
      <c r="N134" s="359"/>
      <c r="O134" s="359"/>
      <c r="P134" s="359"/>
      <c r="Q134" s="359"/>
      <c r="R134" s="359"/>
      <c r="S134" s="359"/>
      <c r="T134" s="359"/>
    </row>
    <row r="135" spans="2:20" ht="18.75">
      <c r="B135" s="359"/>
      <c r="C135" s="359"/>
      <c r="D135" s="359"/>
      <c r="E135" s="359"/>
      <c r="F135" s="359"/>
      <c r="G135" s="359"/>
      <c r="H135" s="359"/>
      <c r="I135" s="359"/>
      <c r="J135" s="359"/>
      <c r="K135" s="359"/>
      <c r="L135" s="359"/>
      <c r="M135" s="359"/>
      <c r="N135" s="359"/>
      <c r="O135" s="359"/>
      <c r="P135" s="359"/>
      <c r="Q135" s="359"/>
      <c r="R135" s="359"/>
      <c r="S135" s="359"/>
      <c r="T135" s="359"/>
    </row>
    <row r="136" spans="2:20" ht="18.75">
      <c r="B136" s="359"/>
      <c r="C136" s="359"/>
      <c r="D136" s="359"/>
      <c r="E136" s="359"/>
      <c r="F136" s="359"/>
      <c r="G136" s="359"/>
      <c r="H136" s="359"/>
      <c r="I136" s="359"/>
      <c r="J136" s="359"/>
      <c r="K136" s="359"/>
      <c r="L136" s="359"/>
      <c r="M136" s="359"/>
      <c r="N136" s="359"/>
      <c r="O136" s="359"/>
      <c r="P136" s="359"/>
      <c r="Q136" s="359"/>
      <c r="R136" s="359"/>
      <c r="S136" s="359"/>
      <c r="T136" s="359"/>
    </row>
    <row r="137" spans="2:20" ht="18.75">
      <c r="B137" s="359"/>
      <c r="C137" s="359"/>
      <c r="D137" s="359"/>
      <c r="E137" s="359"/>
      <c r="F137" s="359"/>
      <c r="G137" s="359"/>
      <c r="H137" s="359"/>
      <c r="I137" s="359"/>
      <c r="J137" s="359"/>
      <c r="K137" s="359"/>
      <c r="L137" s="359"/>
      <c r="M137" s="359"/>
      <c r="N137" s="359"/>
      <c r="O137" s="359"/>
      <c r="P137" s="359"/>
      <c r="Q137" s="359"/>
      <c r="R137" s="359"/>
      <c r="S137" s="359"/>
      <c r="T137" s="359"/>
    </row>
    <row r="138" spans="2:20" ht="18.75">
      <c r="B138" s="359"/>
      <c r="C138" s="359"/>
      <c r="D138" s="359"/>
      <c r="E138" s="359"/>
      <c r="F138" s="359"/>
      <c r="G138" s="359"/>
      <c r="H138" s="359"/>
      <c r="I138" s="359"/>
      <c r="J138" s="359"/>
      <c r="K138" s="359"/>
      <c r="L138" s="359"/>
      <c r="M138" s="359"/>
      <c r="N138" s="359"/>
      <c r="O138" s="359"/>
      <c r="P138" s="359"/>
      <c r="Q138" s="359"/>
      <c r="R138" s="359"/>
      <c r="S138" s="359"/>
      <c r="T138" s="359"/>
    </row>
    <row r="139" spans="2:20" ht="18.75">
      <c r="B139" s="359"/>
      <c r="C139" s="359"/>
      <c r="D139" s="359"/>
      <c r="E139" s="359"/>
      <c r="F139" s="359"/>
      <c r="G139" s="359"/>
      <c r="H139" s="359"/>
      <c r="I139" s="359"/>
      <c r="J139" s="359"/>
      <c r="K139" s="359"/>
      <c r="L139" s="359"/>
      <c r="M139" s="359"/>
      <c r="N139" s="359"/>
      <c r="O139" s="359"/>
      <c r="P139" s="359"/>
      <c r="Q139" s="359"/>
      <c r="R139" s="359"/>
      <c r="S139" s="359"/>
      <c r="T139" s="359"/>
    </row>
    <row r="140" spans="2:20" ht="18.75">
      <c r="B140" s="359"/>
      <c r="C140" s="359"/>
      <c r="D140" s="359"/>
      <c r="E140" s="359"/>
      <c r="F140" s="359"/>
      <c r="G140" s="359"/>
      <c r="H140" s="359"/>
      <c r="I140" s="359"/>
      <c r="J140" s="359"/>
      <c r="K140" s="359"/>
      <c r="L140" s="359"/>
      <c r="M140" s="359"/>
      <c r="N140" s="359"/>
      <c r="O140" s="359"/>
      <c r="P140" s="359"/>
      <c r="Q140" s="359"/>
      <c r="R140" s="359"/>
      <c r="S140" s="359"/>
      <c r="T140" s="359"/>
    </row>
    <row r="141" spans="2:20" ht="18.75">
      <c r="B141" s="359"/>
      <c r="C141" s="359"/>
      <c r="D141" s="359"/>
      <c r="E141" s="359"/>
      <c r="F141" s="359"/>
      <c r="G141" s="359"/>
      <c r="H141" s="359"/>
      <c r="I141" s="359"/>
      <c r="J141" s="359"/>
      <c r="K141" s="359"/>
      <c r="L141" s="359"/>
      <c r="M141" s="359"/>
      <c r="N141" s="359"/>
      <c r="O141" s="359"/>
      <c r="P141" s="359"/>
      <c r="Q141" s="359"/>
      <c r="R141" s="359"/>
      <c r="S141" s="359"/>
      <c r="T141" s="359"/>
    </row>
    <row r="142" spans="2:20" ht="18.75">
      <c r="B142" s="359"/>
      <c r="C142" s="359"/>
      <c r="D142" s="359"/>
      <c r="E142" s="359"/>
      <c r="F142" s="359"/>
      <c r="G142" s="359"/>
      <c r="H142" s="359"/>
      <c r="I142" s="359"/>
      <c r="J142" s="359"/>
      <c r="K142" s="359"/>
      <c r="L142" s="359"/>
      <c r="M142" s="359"/>
      <c r="N142" s="359"/>
      <c r="O142" s="359"/>
      <c r="P142" s="359"/>
      <c r="Q142" s="359"/>
      <c r="R142" s="359"/>
      <c r="S142" s="359"/>
      <c r="T142" s="359"/>
    </row>
    <row r="143" spans="2:20" ht="18.75">
      <c r="B143" s="359"/>
      <c r="C143" s="359"/>
      <c r="D143" s="359"/>
      <c r="E143" s="359"/>
      <c r="F143" s="359"/>
      <c r="G143" s="359"/>
      <c r="H143" s="359"/>
      <c r="I143" s="359"/>
      <c r="J143" s="359"/>
      <c r="K143" s="359"/>
      <c r="L143" s="359"/>
      <c r="M143" s="359"/>
      <c r="N143" s="359"/>
      <c r="O143" s="359"/>
      <c r="P143" s="359"/>
      <c r="Q143" s="359"/>
      <c r="R143" s="359"/>
      <c r="S143" s="359"/>
      <c r="T143" s="359"/>
    </row>
    <row r="144" spans="2:20" ht="18.75">
      <c r="B144" s="359"/>
      <c r="C144" s="359"/>
      <c r="D144" s="359"/>
      <c r="E144" s="359"/>
      <c r="F144" s="359"/>
      <c r="G144" s="359"/>
      <c r="H144" s="359"/>
      <c r="I144" s="359"/>
      <c r="J144" s="359"/>
      <c r="K144" s="359"/>
      <c r="L144" s="359"/>
      <c r="M144" s="359"/>
      <c r="N144" s="359"/>
      <c r="O144" s="359"/>
      <c r="P144" s="359"/>
      <c r="Q144" s="359"/>
      <c r="R144" s="359"/>
      <c r="S144" s="359"/>
      <c r="T144" s="359"/>
    </row>
    <row r="145" spans="2:20" ht="18.75">
      <c r="B145" s="359"/>
      <c r="C145" s="359"/>
      <c r="D145" s="359"/>
      <c r="E145" s="359"/>
      <c r="F145" s="359"/>
      <c r="G145" s="359"/>
      <c r="H145" s="359"/>
      <c r="I145" s="359"/>
      <c r="J145" s="359"/>
      <c r="K145" s="359"/>
      <c r="L145" s="359"/>
      <c r="M145" s="359"/>
      <c r="N145" s="359"/>
      <c r="O145" s="359"/>
      <c r="P145" s="359"/>
      <c r="Q145" s="359"/>
      <c r="R145" s="359"/>
      <c r="S145" s="359"/>
      <c r="T145" s="359"/>
    </row>
    <row r="146" spans="2:20" ht="18.75">
      <c r="B146" s="359"/>
      <c r="C146" s="359"/>
      <c r="D146" s="359"/>
      <c r="E146" s="359"/>
      <c r="F146" s="359"/>
      <c r="G146" s="359"/>
      <c r="H146" s="359"/>
      <c r="I146" s="359"/>
      <c r="J146" s="359"/>
      <c r="K146" s="359"/>
      <c r="L146" s="359"/>
      <c r="M146" s="359"/>
      <c r="N146" s="359"/>
      <c r="O146" s="359"/>
      <c r="P146" s="359"/>
      <c r="Q146" s="359"/>
      <c r="R146" s="359"/>
      <c r="S146" s="359"/>
      <c r="T146" s="359"/>
    </row>
    <row r="147" spans="2:20" ht="18.75">
      <c r="B147" s="359"/>
      <c r="C147" s="359"/>
      <c r="D147" s="359"/>
      <c r="E147" s="359"/>
      <c r="F147" s="359"/>
      <c r="G147" s="359"/>
      <c r="H147" s="359"/>
      <c r="I147" s="359"/>
      <c r="J147" s="359"/>
      <c r="K147" s="359"/>
      <c r="L147" s="359"/>
      <c r="M147" s="359"/>
      <c r="N147" s="359"/>
      <c r="O147" s="359"/>
      <c r="P147" s="359"/>
      <c r="Q147" s="359"/>
      <c r="R147" s="359"/>
      <c r="S147" s="359"/>
      <c r="T147" s="359"/>
    </row>
    <row r="148" spans="2:20" ht="18.75">
      <c r="B148" s="359"/>
      <c r="C148" s="359"/>
      <c r="D148" s="359"/>
      <c r="E148" s="359"/>
      <c r="F148" s="359"/>
      <c r="G148" s="359"/>
      <c r="H148" s="359"/>
      <c r="I148" s="359"/>
      <c r="J148" s="359"/>
      <c r="K148" s="359"/>
      <c r="L148" s="359"/>
      <c r="M148" s="359"/>
      <c r="N148" s="359"/>
      <c r="O148" s="359"/>
      <c r="P148" s="359"/>
      <c r="Q148" s="359"/>
      <c r="R148" s="359"/>
      <c r="S148" s="359"/>
      <c r="T148" s="359"/>
    </row>
    <row r="149" spans="2:20" ht="18.75">
      <c r="B149" s="359"/>
      <c r="C149" s="359"/>
      <c r="D149" s="359"/>
      <c r="E149" s="359"/>
      <c r="F149" s="359"/>
      <c r="G149" s="359"/>
      <c r="H149" s="359"/>
      <c r="I149" s="359"/>
      <c r="J149" s="359"/>
      <c r="K149" s="359"/>
      <c r="L149" s="359"/>
      <c r="M149" s="359"/>
      <c r="N149" s="359"/>
      <c r="O149" s="359"/>
      <c r="P149" s="359"/>
      <c r="Q149" s="359"/>
      <c r="R149" s="359"/>
      <c r="S149" s="359"/>
      <c r="T149" s="359"/>
    </row>
    <row r="150" spans="2:20" ht="18.75">
      <c r="B150" s="359"/>
      <c r="C150" s="359"/>
      <c r="D150" s="359"/>
      <c r="E150" s="359"/>
      <c r="F150" s="359"/>
      <c r="G150" s="359"/>
      <c r="H150" s="359"/>
      <c r="I150" s="359"/>
      <c r="J150" s="359"/>
      <c r="K150" s="359"/>
      <c r="L150" s="359"/>
      <c r="M150" s="359"/>
      <c r="N150" s="359"/>
      <c r="O150" s="359"/>
      <c r="P150" s="359"/>
      <c r="Q150" s="359"/>
      <c r="R150" s="359"/>
      <c r="S150" s="359"/>
      <c r="T150" s="359"/>
    </row>
    <row r="151" spans="2:20" ht="18.75">
      <c r="B151" s="359"/>
      <c r="C151" s="359"/>
      <c r="D151" s="359"/>
      <c r="E151" s="359"/>
      <c r="F151" s="359"/>
      <c r="G151" s="359"/>
      <c r="H151" s="359"/>
      <c r="I151" s="359"/>
      <c r="J151" s="359"/>
      <c r="K151" s="359"/>
      <c r="L151" s="359"/>
      <c r="M151" s="359"/>
      <c r="N151" s="359"/>
      <c r="O151" s="359"/>
      <c r="P151" s="359"/>
      <c r="Q151" s="359"/>
      <c r="R151" s="359"/>
      <c r="S151" s="359"/>
      <c r="T151" s="359"/>
    </row>
    <row r="152" spans="2:20" ht="18.75">
      <c r="B152" s="359"/>
      <c r="C152" s="359"/>
      <c r="D152" s="359"/>
      <c r="E152" s="359"/>
      <c r="F152" s="359"/>
      <c r="G152" s="359"/>
      <c r="H152" s="359"/>
      <c r="I152" s="359"/>
      <c r="J152" s="359"/>
      <c r="K152" s="359"/>
      <c r="L152" s="359"/>
      <c r="M152" s="359"/>
      <c r="N152" s="359"/>
      <c r="O152" s="359"/>
      <c r="P152" s="359"/>
      <c r="Q152" s="359"/>
      <c r="R152" s="359"/>
      <c r="S152" s="359"/>
      <c r="T152" s="359"/>
    </row>
    <row r="153" spans="2:20" ht="18.75">
      <c r="B153" s="359"/>
      <c r="C153" s="359"/>
      <c r="D153" s="359"/>
      <c r="E153" s="359"/>
      <c r="F153" s="359"/>
      <c r="G153" s="359"/>
      <c r="H153" s="359"/>
      <c r="I153" s="359"/>
      <c r="J153" s="359"/>
      <c r="K153" s="359"/>
      <c r="L153" s="359"/>
      <c r="M153" s="359"/>
      <c r="N153" s="359"/>
      <c r="O153" s="359"/>
      <c r="P153" s="359"/>
      <c r="Q153" s="359"/>
      <c r="R153" s="359"/>
      <c r="S153" s="359"/>
      <c r="T153" s="359"/>
    </row>
    <row r="154" spans="2:20" ht="18.75">
      <c r="B154" s="359"/>
      <c r="C154" s="359"/>
      <c r="D154" s="359"/>
      <c r="E154" s="359"/>
      <c r="F154" s="359"/>
      <c r="G154" s="359"/>
      <c r="H154" s="359"/>
      <c r="I154" s="359"/>
      <c r="J154" s="359"/>
      <c r="K154" s="359"/>
      <c r="L154" s="359"/>
      <c r="M154" s="359"/>
      <c r="N154" s="359"/>
      <c r="O154" s="359"/>
      <c r="P154" s="359"/>
      <c r="Q154" s="359"/>
      <c r="R154" s="359"/>
      <c r="S154" s="359"/>
      <c r="T154" s="359"/>
    </row>
    <row r="155" spans="2:20" ht="18.75">
      <c r="B155" s="359"/>
      <c r="C155" s="359"/>
      <c r="D155" s="359"/>
      <c r="E155" s="359"/>
      <c r="F155" s="359"/>
      <c r="G155" s="359"/>
      <c r="H155" s="359"/>
      <c r="I155" s="359"/>
      <c r="J155" s="359"/>
      <c r="K155" s="359"/>
      <c r="L155" s="359"/>
      <c r="M155" s="359"/>
      <c r="N155" s="359"/>
      <c r="O155" s="359"/>
      <c r="P155" s="359"/>
      <c r="Q155" s="359"/>
      <c r="R155" s="359"/>
      <c r="S155" s="359"/>
      <c r="T155" s="359"/>
    </row>
    <row r="156" spans="2:20" ht="18.75">
      <c r="B156" s="359"/>
      <c r="C156" s="359"/>
      <c r="D156" s="359"/>
      <c r="E156" s="359"/>
      <c r="F156" s="359"/>
      <c r="G156" s="359"/>
      <c r="H156" s="359"/>
      <c r="I156" s="359"/>
      <c r="J156" s="359"/>
      <c r="K156" s="359"/>
      <c r="L156" s="359"/>
      <c r="M156" s="359"/>
      <c r="N156" s="359"/>
      <c r="O156" s="359"/>
      <c r="P156" s="359"/>
      <c r="Q156" s="359"/>
      <c r="R156" s="359"/>
      <c r="S156" s="359"/>
      <c r="T156" s="359"/>
    </row>
    <row r="157" spans="2:20" ht="18.75">
      <c r="B157" s="359"/>
      <c r="C157" s="359"/>
      <c r="D157" s="359"/>
      <c r="E157" s="359"/>
      <c r="F157" s="359"/>
      <c r="G157" s="359"/>
      <c r="H157" s="359"/>
      <c r="I157" s="359"/>
      <c r="J157" s="359"/>
      <c r="K157" s="359"/>
      <c r="L157" s="359"/>
      <c r="M157" s="359"/>
      <c r="N157" s="359"/>
      <c r="O157" s="359"/>
      <c r="P157" s="359"/>
      <c r="Q157" s="359"/>
      <c r="R157" s="359"/>
      <c r="S157" s="359"/>
      <c r="T157" s="359"/>
    </row>
    <row r="158" spans="2:20" ht="18.75">
      <c r="B158" s="359"/>
      <c r="C158" s="359"/>
      <c r="D158" s="359"/>
      <c r="E158" s="359"/>
      <c r="F158" s="359"/>
      <c r="G158" s="359"/>
      <c r="H158" s="359"/>
      <c r="I158" s="359"/>
      <c r="J158" s="359"/>
      <c r="K158" s="359"/>
      <c r="L158" s="359"/>
      <c r="M158" s="359"/>
      <c r="N158" s="359"/>
      <c r="O158" s="359"/>
      <c r="P158" s="359"/>
      <c r="Q158" s="359"/>
      <c r="R158" s="359"/>
      <c r="S158" s="359"/>
      <c r="T158" s="359"/>
    </row>
    <row r="159" spans="2:20" ht="18.75">
      <c r="B159" s="359"/>
      <c r="C159" s="359"/>
      <c r="D159" s="359"/>
      <c r="E159" s="359"/>
      <c r="F159" s="359"/>
      <c r="G159" s="359"/>
      <c r="H159" s="359"/>
      <c r="I159" s="359"/>
      <c r="J159" s="359"/>
      <c r="K159" s="359"/>
      <c r="L159" s="359"/>
      <c r="M159" s="359"/>
      <c r="N159" s="359"/>
      <c r="O159" s="359"/>
      <c r="P159" s="359"/>
      <c r="Q159" s="359"/>
      <c r="R159" s="359"/>
      <c r="S159" s="359"/>
      <c r="T159" s="359"/>
    </row>
    <row r="160" spans="2:20" ht="18.75">
      <c r="B160" s="359"/>
      <c r="C160" s="359"/>
      <c r="D160" s="359"/>
      <c r="E160" s="359"/>
      <c r="F160" s="359"/>
      <c r="G160" s="359"/>
      <c r="H160" s="359"/>
      <c r="I160" s="359"/>
      <c r="J160" s="359"/>
      <c r="K160" s="359"/>
      <c r="L160" s="359"/>
      <c r="M160" s="359"/>
      <c r="N160" s="359"/>
      <c r="O160" s="359"/>
      <c r="P160" s="359"/>
      <c r="Q160" s="359"/>
      <c r="R160" s="359"/>
      <c r="S160" s="359"/>
      <c r="T160" s="359"/>
    </row>
    <row r="161" spans="2:20" ht="18.75">
      <c r="B161" s="359"/>
      <c r="C161" s="359"/>
      <c r="D161" s="359"/>
      <c r="E161" s="359"/>
      <c r="F161" s="359"/>
      <c r="G161" s="359"/>
      <c r="H161" s="359"/>
      <c r="I161" s="359"/>
      <c r="J161" s="359"/>
      <c r="K161" s="359"/>
      <c r="L161" s="359"/>
      <c r="M161" s="359"/>
      <c r="N161" s="359"/>
      <c r="O161" s="359"/>
      <c r="P161" s="359"/>
      <c r="Q161" s="359"/>
      <c r="R161" s="359"/>
      <c r="S161" s="359"/>
      <c r="T161" s="359"/>
    </row>
    <row r="162" spans="2:20" ht="18.75">
      <c r="B162" s="359"/>
      <c r="C162" s="359"/>
      <c r="D162" s="359"/>
      <c r="E162" s="359"/>
      <c r="F162" s="359"/>
      <c r="G162" s="359"/>
      <c r="H162" s="359"/>
      <c r="I162" s="359"/>
      <c r="J162" s="359"/>
      <c r="K162" s="359"/>
      <c r="L162" s="359"/>
      <c r="M162" s="359"/>
      <c r="N162" s="359"/>
      <c r="O162" s="359"/>
      <c r="P162" s="359"/>
      <c r="Q162" s="359"/>
      <c r="R162" s="359"/>
      <c r="S162" s="359"/>
      <c r="T162" s="359"/>
    </row>
    <row r="163" spans="2:20" ht="18.75">
      <c r="B163" s="359"/>
      <c r="C163" s="359"/>
      <c r="D163" s="359"/>
      <c r="E163" s="359"/>
      <c r="F163" s="359"/>
      <c r="G163" s="359"/>
      <c r="H163" s="359"/>
      <c r="I163" s="359"/>
      <c r="J163" s="359"/>
      <c r="K163" s="359"/>
      <c r="L163" s="359"/>
      <c r="M163" s="359"/>
      <c r="N163" s="359"/>
      <c r="O163" s="359"/>
      <c r="P163" s="359"/>
      <c r="Q163" s="359"/>
      <c r="R163" s="359"/>
      <c r="S163" s="359"/>
      <c r="T163" s="359"/>
    </row>
    <row r="164" spans="2:20" ht="18.75">
      <c r="B164" s="359"/>
      <c r="C164" s="359"/>
      <c r="D164" s="359"/>
      <c r="E164" s="359"/>
      <c r="F164" s="359"/>
      <c r="G164" s="359"/>
      <c r="H164" s="359"/>
      <c r="I164" s="359"/>
      <c r="J164" s="359"/>
      <c r="K164" s="359"/>
      <c r="L164" s="359"/>
      <c r="M164" s="359"/>
      <c r="N164" s="359"/>
      <c r="O164" s="359"/>
      <c r="P164" s="359"/>
      <c r="Q164" s="359"/>
      <c r="R164" s="359"/>
      <c r="S164" s="359"/>
      <c r="T164" s="359"/>
    </row>
    <row r="165" spans="2:20" ht="18.75">
      <c r="B165" s="359"/>
      <c r="C165" s="359"/>
      <c r="D165" s="359"/>
      <c r="E165" s="359"/>
      <c r="F165" s="359"/>
      <c r="G165" s="359"/>
      <c r="H165" s="359"/>
      <c r="I165" s="359"/>
      <c r="J165" s="359"/>
      <c r="K165" s="359"/>
      <c r="L165" s="359"/>
      <c r="M165" s="359"/>
      <c r="N165" s="359"/>
      <c r="O165" s="359"/>
      <c r="P165" s="359"/>
      <c r="Q165" s="359"/>
      <c r="R165" s="359"/>
      <c r="S165" s="359"/>
      <c r="T165" s="359"/>
    </row>
    <row r="166" spans="2:20" ht="18.75">
      <c r="B166" s="359"/>
      <c r="C166" s="359"/>
      <c r="D166" s="359"/>
      <c r="E166" s="359"/>
      <c r="F166" s="359"/>
      <c r="G166" s="359"/>
      <c r="H166" s="359"/>
      <c r="I166" s="359"/>
      <c r="J166" s="359"/>
      <c r="K166" s="359"/>
      <c r="L166" s="359"/>
      <c r="M166" s="359"/>
      <c r="N166" s="359"/>
      <c r="O166" s="359"/>
      <c r="P166" s="359"/>
      <c r="Q166" s="359"/>
      <c r="R166" s="359"/>
      <c r="S166" s="359"/>
      <c r="T166" s="359"/>
    </row>
    <row r="167" spans="2:20" ht="18.75">
      <c r="B167" s="359"/>
      <c r="C167" s="359"/>
      <c r="D167" s="359"/>
      <c r="E167" s="359"/>
      <c r="F167" s="359"/>
      <c r="G167" s="359"/>
      <c r="H167" s="359"/>
      <c r="I167" s="359"/>
      <c r="J167" s="359"/>
      <c r="K167" s="359"/>
      <c r="L167" s="359"/>
      <c r="M167" s="359"/>
      <c r="N167" s="359"/>
      <c r="O167" s="359"/>
      <c r="P167" s="359"/>
      <c r="Q167" s="359"/>
      <c r="R167" s="359"/>
      <c r="S167" s="359"/>
      <c r="T167" s="359"/>
    </row>
    <row r="168" spans="2:20" ht="18.75">
      <c r="B168" s="359"/>
      <c r="C168" s="359"/>
      <c r="D168" s="359"/>
      <c r="E168" s="359"/>
      <c r="F168" s="359"/>
      <c r="G168" s="359"/>
      <c r="H168" s="359"/>
      <c r="I168" s="359"/>
      <c r="J168" s="359"/>
      <c r="K168" s="359"/>
      <c r="L168" s="359"/>
      <c r="M168" s="359"/>
      <c r="N168" s="359"/>
      <c r="O168" s="359"/>
      <c r="P168" s="359"/>
      <c r="Q168" s="359"/>
      <c r="R168" s="359"/>
      <c r="S168" s="359"/>
      <c r="T168" s="359"/>
    </row>
    <row r="169" spans="2:20" ht="18.75">
      <c r="B169" s="359"/>
      <c r="C169" s="359"/>
      <c r="D169" s="359"/>
      <c r="E169" s="359"/>
      <c r="F169" s="359"/>
      <c r="G169" s="359"/>
      <c r="H169" s="359"/>
      <c r="I169" s="359"/>
      <c r="J169" s="359"/>
      <c r="K169" s="359"/>
      <c r="L169" s="359"/>
      <c r="M169" s="359"/>
      <c r="N169" s="359"/>
      <c r="O169" s="359"/>
      <c r="P169" s="359"/>
      <c r="Q169" s="359"/>
      <c r="R169" s="359"/>
      <c r="S169" s="359"/>
      <c r="T169" s="359"/>
    </row>
    <row r="170" spans="2:20" ht="18.75">
      <c r="B170" s="359"/>
      <c r="C170" s="359"/>
      <c r="D170" s="359"/>
      <c r="E170" s="359"/>
      <c r="F170" s="359"/>
      <c r="G170" s="359"/>
      <c r="H170" s="359"/>
      <c r="I170" s="359"/>
      <c r="J170" s="359"/>
      <c r="K170" s="359"/>
      <c r="L170" s="359"/>
      <c r="M170" s="359"/>
      <c r="N170" s="359"/>
      <c r="O170" s="359"/>
      <c r="P170" s="359"/>
      <c r="Q170" s="359"/>
      <c r="R170" s="359"/>
      <c r="S170" s="359"/>
      <c r="T170" s="359"/>
    </row>
    <row r="171" spans="2:20" ht="18.75">
      <c r="B171" s="359"/>
      <c r="C171" s="359"/>
      <c r="D171" s="359"/>
      <c r="E171" s="359"/>
      <c r="F171" s="359"/>
      <c r="G171" s="359"/>
      <c r="H171" s="359"/>
      <c r="I171" s="359"/>
      <c r="J171" s="359"/>
      <c r="K171" s="359"/>
      <c r="L171" s="359"/>
      <c r="M171" s="359"/>
      <c r="N171" s="359"/>
      <c r="O171" s="359"/>
      <c r="P171" s="359"/>
      <c r="Q171" s="359"/>
      <c r="R171" s="359"/>
      <c r="S171" s="359"/>
      <c r="T171" s="359"/>
    </row>
    <row r="172" spans="2:20" ht="18.75">
      <c r="B172" s="359"/>
      <c r="C172" s="359"/>
      <c r="D172" s="359"/>
      <c r="E172" s="359"/>
      <c r="F172" s="359"/>
      <c r="G172" s="359"/>
      <c r="H172" s="359"/>
      <c r="I172" s="359"/>
      <c r="J172" s="359"/>
      <c r="K172" s="359"/>
      <c r="L172" s="359"/>
      <c r="M172" s="359"/>
      <c r="N172" s="359"/>
      <c r="O172" s="359"/>
      <c r="P172" s="359"/>
      <c r="Q172" s="359"/>
      <c r="R172" s="359"/>
      <c r="S172" s="359"/>
      <c r="T172" s="359"/>
    </row>
    <row r="173" spans="2:20" ht="18.75">
      <c r="B173" s="359"/>
      <c r="C173" s="359"/>
      <c r="D173" s="359"/>
      <c r="E173" s="359"/>
      <c r="F173" s="359"/>
      <c r="G173" s="359"/>
      <c r="H173" s="359"/>
      <c r="I173" s="359"/>
      <c r="J173" s="359"/>
      <c r="K173" s="359"/>
      <c r="L173" s="359"/>
      <c r="M173" s="359"/>
      <c r="N173" s="359"/>
      <c r="O173" s="359"/>
      <c r="P173" s="359"/>
      <c r="Q173" s="359"/>
      <c r="R173" s="359"/>
      <c r="S173" s="359"/>
      <c r="T173" s="359"/>
    </row>
    <row r="174" spans="2:20" ht="18.75">
      <c r="B174" s="359"/>
      <c r="C174" s="359"/>
      <c r="D174" s="359"/>
      <c r="E174" s="359"/>
      <c r="F174" s="359"/>
      <c r="G174" s="359"/>
      <c r="H174" s="359"/>
      <c r="I174" s="359"/>
      <c r="J174" s="359"/>
      <c r="K174" s="359"/>
      <c r="L174" s="359"/>
      <c r="M174" s="359"/>
      <c r="N174" s="359"/>
      <c r="O174" s="359"/>
      <c r="P174" s="359"/>
      <c r="Q174" s="359"/>
      <c r="R174" s="359"/>
      <c r="S174" s="359"/>
      <c r="T174" s="359"/>
    </row>
    <row r="175" spans="2:20" ht="18.75">
      <c r="B175" s="359"/>
      <c r="C175" s="359"/>
      <c r="D175" s="359"/>
      <c r="E175" s="359"/>
      <c r="F175" s="359"/>
      <c r="G175" s="359"/>
      <c r="H175" s="359"/>
      <c r="I175" s="359"/>
      <c r="J175" s="359"/>
      <c r="K175" s="359"/>
      <c r="L175" s="359"/>
      <c r="M175" s="359"/>
      <c r="N175" s="359"/>
      <c r="O175" s="359"/>
      <c r="P175" s="359"/>
      <c r="Q175" s="359"/>
      <c r="R175" s="359"/>
      <c r="S175" s="359"/>
      <c r="T175" s="359"/>
    </row>
    <row r="176" spans="2:20" ht="18.75">
      <c r="B176" s="359"/>
      <c r="C176" s="359"/>
      <c r="D176" s="359"/>
      <c r="E176" s="359"/>
      <c r="F176" s="359"/>
      <c r="G176" s="359"/>
      <c r="H176" s="359"/>
      <c r="I176" s="359"/>
      <c r="J176" s="359"/>
      <c r="K176" s="359"/>
      <c r="L176" s="359"/>
      <c r="M176" s="359"/>
      <c r="N176" s="359"/>
      <c r="O176" s="359"/>
      <c r="P176" s="359"/>
      <c r="Q176" s="359"/>
      <c r="R176" s="359"/>
      <c r="S176" s="359"/>
      <c r="T176" s="359"/>
    </row>
    <row r="177" spans="2:20" ht="18.75">
      <c r="B177" s="359"/>
      <c r="C177" s="359"/>
      <c r="D177" s="359"/>
      <c r="E177" s="359"/>
      <c r="F177" s="359"/>
      <c r="G177" s="359"/>
      <c r="H177" s="359"/>
      <c r="I177" s="359"/>
      <c r="J177" s="359"/>
      <c r="K177" s="359"/>
      <c r="L177" s="359"/>
      <c r="M177" s="359"/>
      <c r="N177" s="359"/>
      <c r="O177" s="359"/>
      <c r="P177" s="359"/>
      <c r="Q177" s="359"/>
      <c r="R177" s="359"/>
      <c r="S177" s="359"/>
      <c r="T177" s="359"/>
    </row>
    <row r="178" spans="2:20" ht="18.75">
      <c r="B178" s="359"/>
      <c r="C178" s="359"/>
      <c r="D178" s="359"/>
      <c r="E178" s="359"/>
      <c r="F178" s="359"/>
      <c r="G178" s="359"/>
      <c r="H178" s="359"/>
      <c r="I178" s="359"/>
      <c r="J178" s="359"/>
      <c r="K178" s="359"/>
      <c r="L178" s="359"/>
      <c r="M178" s="359"/>
      <c r="N178" s="359"/>
      <c r="O178" s="359"/>
      <c r="P178" s="359"/>
      <c r="Q178" s="359"/>
      <c r="R178" s="359"/>
      <c r="S178" s="359"/>
      <c r="T178" s="359"/>
    </row>
    <row r="179" spans="2:20" ht="18.75">
      <c r="B179" s="359"/>
      <c r="C179" s="359"/>
      <c r="D179" s="359"/>
      <c r="E179" s="359"/>
      <c r="F179" s="359"/>
      <c r="G179" s="359"/>
      <c r="H179" s="359"/>
      <c r="I179" s="359"/>
      <c r="J179" s="359"/>
      <c r="K179" s="359"/>
      <c r="L179" s="359"/>
      <c r="M179" s="359"/>
      <c r="N179" s="359"/>
      <c r="O179" s="359"/>
      <c r="P179" s="359"/>
      <c r="Q179" s="359"/>
      <c r="R179" s="359"/>
      <c r="S179" s="359"/>
      <c r="T179" s="359"/>
    </row>
    <row r="180" spans="2:20" ht="18.75">
      <c r="B180" s="359"/>
      <c r="C180" s="359"/>
      <c r="D180" s="359"/>
      <c r="E180" s="359"/>
      <c r="F180" s="359"/>
      <c r="G180" s="359"/>
      <c r="H180" s="359"/>
      <c r="I180" s="359"/>
      <c r="J180" s="359"/>
      <c r="K180" s="359"/>
      <c r="L180" s="359"/>
      <c r="M180" s="359"/>
      <c r="N180" s="359"/>
      <c r="O180" s="359"/>
      <c r="P180" s="359"/>
      <c r="Q180" s="359"/>
      <c r="R180" s="359"/>
      <c r="S180" s="359"/>
      <c r="T180" s="359"/>
    </row>
    <row r="181" spans="2:20" ht="18.75">
      <c r="B181" s="359"/>
      <c r="C181" s="359"/>
      <c r="D181" s="359"/>
      <c r="E181" s="359"/>
      <c r="F181" s="359"/>
      <c r="G181" s="359"/>
      <c r="H181" s="359"/>
      <c r="I181" s="359"/>
      <c r="J181" s="359"/>
      <c r="K181" s="359"/>
      <c r="L181" s="359"/>
      <c r="M181" s="359"/>
      <c r="N181" s="359"/>
      <c r="O181" s="359"/>
      <c r="P181" s="359"/>
      <c r="Q181" s="359"/>
      <c r="R181" s="359"/>
      <c r="S181" s="359"/>
      <c r="T181" s="359"/>
    </row>
    <row r="182" spans="2:20" ht="18.75">
      <c r="B182" s="359"/>
      <c r="C182" s="359"/>
      <c r="D182" s="359"/>
      <c r="E182" s="359"/>
      <c r="F182" s="359"/>
      <c r="G182" s="359"/>
      <c r="H182" s="359"/>
      <c r="I182" s="359"/>
      <c r="J182" s="359"/>
      <c r="K182" s="359"/>
      <c r="L182" s="359"/>
      <c r="M182" s="359"/>
      <c r="N182" s="359"/>
      <c r="O182" s="359"/>
      <c r="P182" s="359"/>
      <c r="Q182" s="359"/>
      <c r="R182" s="359"/>
      <c r="S182" s="359"/>
      <c r="T182" s="359"/>
    </row>
    <row r="183" spans="2:20" ht="18.75">
      <c r="B183" s="359"/>
      <c r="C183" s="359"/>
      <c r="D183" s="359"/>
      <c r="E183" s="359"/>
      <c r="F183" s="359"/>
      <c r="G183" s="359"/>
      <c r="H183" s="359"/>
      <c r="I183" s="359"/>
      <c r="J183" s="359"/>
      <c r="K183" s="359"/>
      <c r="L183" s="359"/>
      <c r="M183" s="359"/>
      <c r="N183" s="359"/>
      <c r="O183" s="359"/>
      <c r="P183" s="359"/>
      <c r="Q183" s="359"/>
      <c r="R183" s="359"/>
      <c r="S183" s="359"/>
      <c r="T183" s="359"/>
    </row>
    <row r="184" spans="2:20" ht="18.75">
      <c r="B184" s="359"/>
      <c r="C184" s="359"/>
      <c r="D184" s="359"/>
      <c r="E184" s="359"/>
      <c r="F184" s="359"/>
      <c r="G184" s="359"/>
      <c r="H184" s="359"/>
      <c r="I184" s="359"/>
      <c r="J184" s="359"/>
      <c r="K184" s="359"/>
      <c r="L184" s="359"/>
      <c r="M184" s="359"/>
      <c r="N184" s="359"/>
      <c r="O184" s="359"/>
      <c r="P184" s="359"/>
      <c r="Q184" s="359"/>
      <c r="R184" s="359"/>
      <c r="S184" s="359"/>
      <c r="T184" s="359"/>
    </row>
    <row r="185" spans="2:20" ht="18.75">
      <c r="B185" s="359"/>
      <c r="C185" s="359"/>
      <c r="D185" s="359"/>
      <c r="E185" s="359"/>
      <c r="F185" s="359"/>
      <c r="G185" s="359"/>
      <c r="H185" s="359"/>
      <c r="I185" s="359"/>
      <c r="J185" s="359"/>
      <c r="K185" s="359"/>
      <c r="L185" s="359"/>
      <c r="M185" s="359"/>
      <c r="N185" s="359"/>
      <c r="O185" s="359"/>
      <c r="P185" s="359"/>
      <c r="Q185" s="359"/>
      <c r="R185" s="359"/>
      <c r="S185" s="359"/>
      <c r="T185" s="359"/>
    </row>
    <row r="186" spans="2:20" ht="18.75">
      <c r="B186" s="359"/>
      <c r="C186" s="359"/>
      <c r="D186" s="359"/>
      <c r="E186" s="359"/>
      <c r="F186" s="359"/>
      <c r="G186" s="359"/>
      <c r="H186" s="359"/>
      <c r="I186" s="359"/>
      <c r="J186" s="359"/>
      <c r="K186" s="359"/>
      <c r="L186" s="359"/>
      <c r="M186" s="359"/>
      <c r="N186" s="359"/>
      <c r="O186" s="359"/>
      <c r="P186" s="359"/>
      <c r="Q186" s="359"/>
      <c r="R186" s="359"/>
      <c r="S186" s="359"/>
      <c r="T186" s="359"/>
    </row>
    <row r="187" spans="2:20" ht="18.75">
      <c r="B187" s="359"/>
      <c r="C187" s="359"/>
      <c r="D187" s="359"/>
      <c r="E187" s="359"/>
      <c r="F187" s="359"/>
      <c r="G187" s="359"/>
      <c r="H187" s="359"/>
      <c r="I187" s="359"/>
      <c r="J187" s="359"/>
      <c r="K187" s="359"/>
      <c r="L187" s="359"/>
      <c r="M187" s="359"/>
      <c r="N187" s="359"/>
      <c r="O187" s="359"/>
      <c r="P187" s="359"/>
      <c r="Q187" s="359"/>
      <c r="R187" s="359"/>
      <c r="S187" s="359"/>
      <c r="T187" s="359"/>
    </row>
    <row r="188" spans="2:20" ht="18.75">
      <c r="B188" s="359"/>
      <c r="C188" s="359"/>
      <c r="D188" s="359"/>
      <c r="E188" s="359"/>
      <c r="F188" s="359"/>
      <c r="G188" s="359"/>
      <c r="H188" s="359"/>
      <c r="I188" s="359"/>
      <c r="J188" s="359"/>
      <c r="K188" s="359"/>
      <c r="L188" s="359"/>
      <c r="M188" s="359"/>
      <c r="N188" s="359"/>
      <c r="O188" s="359"/>
      <c r="P188" s="359"/>
      <c r="Q188" s="359"/>
      <c r="R188" s="359"/>
      <c r="S188" s="359"/>
      <c r="T188" s="359"/>
    </row>
    <row r="189" spans="2:20" ht="18.75">
      <c r="B189" s="359"/>
      <c r="C189" s="359"/>
      <c r="D189" s="359"/>
      <c r="E189" s="359"/>
      <c r="F189" s="359"/>
      <c r="G189" s="359"/>
      <c r="H189" s="359"/>
      <c r="I189" s="359"/>
      <c r="J189" s="359"/>
      <c r="K189" s="359"/>
      <c r="L189" s="359"/>
      <c r="M189" s="359"/>
      <c r="N189" s="359"/>
      <c r="O189" s="359"/>
      <c r="P189" s="359"/>
      <c r="Q189" s="359"/>
      <c r="R189" s="359"/>
      <c r="S189" s="359"/>
      <c r="T189" s="359"/>
    </row>
    <row r="190" spans="2:20" ht="18.75">
      <c r="B190" s="359"/>
      <c r="C190" s="359"/>
      <c r="D190" s="359"/>
      <c r="E190" s="359"/>
      <c r="F190" s="359"/>
      <c r="G190" s="359"/>
      <c r="H190" s="359"/>
      <c r="I190" s="359"/>
      <c r="J190" s="359"/>
      <c r="K190" s="359"/>
      <c r="L190" s="359"/>
      <c r="M190" s="359"/>
      <c r="N190" s="359"/>
      <c r="O190" s="359"/>
      <c r="P190" s="359"/>
      <c r="Q190" s="359"/>
      <c r="R190" s="359"/>
      <c r="S190" s="359"/>
      <c r="T190" s="359"/>
    </row>
    <row r="191" spans="2:20" ht="18.75">
      <c r="B191" s="359"/>
      <c r="C191" s="359"/>
      <c r="D191" s="359"/>
      <c r="E191" s="359"/>
      <c r="F191" s="359"/>
      <c r="G191" s="359"/>
      <c r="H191" s="359"/>
      <c r="I191" s="359"/>
      <c r="J191" s="359"/>
      <c r="K191" s="359"/>
      <c r="L191" s="359"/>
      <c r="M191" s="359"/>
      <c r="N191" s="359"/>
      <c r="O191" s="359"/>
      <c r="P191" s="359"/>
      <c r="Q191" s="359"/>
      <c r="R191" s="359"/>
      <c r="S191" s="359"/>
      <c r="T191" s="359"/>
    </row>
    <row r="192" spans="2:20" ht="18.75">
      <c r="B192" s="359"/>
      <c r="C192" s="359"/>
      <c r="D192" s="359"/>
      <c r="E192" s="359"/>
      <c r="F192" s="359"/>
      <c r="G192" s="359"/>
      <c r="H192" s="359"/>
      <c r="I192" s="359"/>
      <c r="J192" s="359"/>
      <c r="K192" s="359"/>
      <c r="L192" s="359"/>
      <c r="M192" s="359"/>
      <c r="N192" s="359"/>
      <c r="O192" s="359"/>
      <c r="P192" s="359"/>
      <c r="Q192" s="359"/>
      <c r="R192" s="359"/>
      <c r="S192" s="359"/>
      <c r="T192" s="359"/>
    </row>
    <row r="193" spans="2:20" ht="18.75">
      <c r="B193" s="359"/>
      <c r="C193" s="359"/>
      <c r="D193" s="359"/>
      <c r="E193" s="359"/>
      <c r="F193" s="359"/>
      <c r="G193" s="359"/>
      <c r="H193" s="359"/>
      <c r="I193" s="359"/>
      <c r="J193" s="359"/>
      <c r="K193" s="359"/>
      <c r="L193" s="359"/>
      <c r="M193" s="359"/>
      <c r="N193" s="359"/>
      <c r="O193" s="359"/>
      <c r="P193" s="359"/>
      <c r="Q193" s="359"/>
      <c r="R193" s="359"/>
      <c r="S193" s="359"/>
      <c r="T193" s="359"/>
    </row>
    <row r="194" spans="2:20" ht="18.75">
      <c r="B194" s="359"/>
      <c r="C194" s="359"/>
      <c r="D194" s="359"/>
      <c r="E194" s="359"/>
      <c r="F194" s="359"/>
      <c r="G194" s="359"/>
      <c r="H194" s="359"/>
      <c r="I194" s="359"/>
      <c r="J194" s="359"/>
      <c r="K194" s="359"/>
      <c r="L194" s="359"/>
      <c r="M194" s="359"/>
      <c r="N194" s="359"/>
      <c r="O194" s="359"/>
      <c r="P194" s="359"/>
      <c r="Q194" s="359"/>
      <c r="R194" s="359"/>
      <c r="S194" s="359"/>
      <c r="T194" s="359"/>
    </row>
    <row r="195" spans="2:20" ht="18.75">
      <c r="B195" s="359"/>
      <c r="C195" s="359"/>
      <c r="D195" s="359"/>
      <c r="E195" s="359"/>
      <c r="F195" s="359"/>
      <c r="G195" s="359"/>
      <c r="H195" s="359"/>
      <c r="I195" s="359"/>
      <c r="J195" s="359"/>
      <c r="K195" s="359"/>
      <c r="L195" s="359"/>
      <c r="M195" s="359"/>
      <c r="N195" s="359"/>
      <c r="O195" s="359"/>
      <c r="P195" s="359"/>
      <c r="Q195" s="359"/>
      <c r="R195" s="359"/>
      <c r="S195" s="359"/>
      <c r="T195" s="359"/>
    </row>
    <row r="196" spans="2:20" ht="18.75">
      <c r="B196" s="359"/>
      <c r="C196" s="359"/>
      <c r="D196" s="359"/>
      <c r="E196" s="359"/>
      <c r="F196" s="359"/>
      <c r="G196" s="359"/>
      <c r="H196" s="359"/>
      <c r="I196" s="359"/>
      <c r="J196" s="359"/>
      <c r="K196" s="359"/>
      <c r="L196" s="359"/>
      <c r="M196" s="359"/>
      <c r="N196" s="359"/>
      <c r="O196" s="359"/>
      <c r="P196" s="359"/>
      <c r="Q196" s="359"/>
      <c r="R196" s="359"/>
      <c r="S196" s="359"/>
      <c r="T196" s="359"/>
    </row>
    <row r="197" spans="2:20" ht="18.75">
      <c r="B197" s="359"/>
      <c r="C197" s="359"/>
      <c r="D197" s="359"/>
      <c r="E197" s="359"/>
      <c r="F197" s="359"/>
      <c r="G197" s="359"/>
      <c r="H197" s="359"/>
      <c r="I197" s="359"/>
      <c r="J197" s="359"/>
      <c r="K197" s="359"/>
      <c r="L197" s="359"/>
      <c r="M197" s="359"/>
      <c r="N197" s="359"/>
      <c r="O197" s="359"/>
      <c r="P197" s="359"/>
      <c r="Q197" s="359"/>
      <c r="R197" s="359"/>
      <c r="S197" s="359"/>
      <c r="T197" s="359"/>
    </row>
    <row r="198" spans="2:20" ht="18.75">
      <c r="B198" s="359"/>
      <c r="C198" s="359"/>
      <c r="D198" s="359"/>
      <c r="E198" s="359"/>
      <c r="F198" s="359"/>
      <c r="G198" s="359"/>
      <c r="H198" s="359"/>
      <c r="I198" s="359"/>
      <c r="J198" s="359"/>
      <c r="K198" s="359"/>
      <c r="L198" s="359"/>
      <c r="M198" s="359"/>
      <c r="N198" s="359"/>
      <c r="O198" s="359"/>
      <c r="P198" s="359"/>
      <c r="Q198" s="359"/>
      <c r="R198" s="359"/>
      <c r="S198" s="359"/>
      <c r="T198" s="359"/>
    </row>
    <row r="199" spans="2:20" ht="18.75">
      <c r="B199" s="359"/>
      <c r="C199" s="359"/>
      <c r="D199" s="359"/>
      <c r="E199" s="359"/>
      <c r="F199" s="359"/>
      <c r="G199" s="359"/>
      <c r="H199" s="359"/>
      <c r="I199" s="359"/>
      <c r="J199" s="359"/>
      <c r="K199" s="359"/>
      <c r="L199" s="359"/>
      <c r="M199" s="359"/>
      <c r="N199" s="359"/>
      <c r="O199" s="359"/>
      <c r="P199" s="359"/>
      <c r="Q199" s="359"/>
      <c r="R199" s="359"/>
      <c r="S199" s="359"/>
      <c r="T199" s="359"/>
    </row>
    <row r="200" spans="2:20" ht="18.75">
      <c r="B200" s="359"/>
      <c r="C200" s="359"/>
      <c r="D200" s="359"/>
      <c r="E200" s="359"/>
      <c r="F200" s="359"/>
      <c r="G200" s="359"/>
      <c r="H200" s="359"/>
      <c r="I200" s="359"/>
      <c r="J200" s="359"/>
      <c r="K200" s="359"/>
      <c r="L200" s="359"/>
      <c r="M200" s="359"/>
      <c r="N200" s="359"/>
      <c r="O200" s="359"/>
      <c r="P200" s="359"/>
      <c r="Q200" s="359"/>
      <c r="R200" s="359"/>
      <c r="S200" s="359"/>
      <c r="T200" s="359"/>
    </row>
    <row r="201" spans="2:20" ht="18.75">
      <c r="B201" s="359"/>
      <c r="C201" s="359"/>
      <c r="D201" s="359"/>
      <c r="E201" s="359"/>
      <c r="F201" s="359"/>
      <c r="G201" s="359"/>
      <c r="H201" s="359"/>
      <c r="I201" s="359"/>
      <c r="J201" s="359"/>
      <c r="K201" s="359"/>
      <c r="L201" s="359"/>
      <c r="M201" s="359"/>
      <c r="N201" s="359"/>
      <c r="O201" s="359"/>
      <c r="P201" s="359"/>
      <c r="Q201" s="359"/>
      <c r="R201" s="359"/>
      <c r="S201" s="359"/>
      <c r="T201" s="359"/>
    </row>
    <row r="202" spans="2:20" ht="18.75">
      <c r="B202" s="359"/>
      <c r="C202" s="359"/>
      <c r="D202" s="359"/>
      <c r="E202" s="359"/>
      <c r="F202" s="359"/>
      <c r="G202" s="359"/>
      <c r="H202" s="359"/>
      <c r="I202" s="359"/>
      <c r="J202" s="359"/>
      <c r="K202" s="359"/>
      <c r="L202" s="359"/>
      <c r="M202" s="359"/>
      <c r="N202" s="359"/>
      <c r="O202" s="359"/>
      <c r="P202" s="359"/>
      <c r="Q202" s="359"/>
      <c r="R202" s="359"/>
      <c r="S202" s="359"/>
      <c r="T202" s="359"/>
    </row>
    <row r="203" spans="2:20" ht="18.75">
      <c r="B203" s="359"/>
      <c r="C203" s="359"/>
      <c r="D203" s="359"/>
      <c r="E203" s="359"/>
      <c r="F203" s="359"/>
      <c r="G203" s="359"/>
      <c r="H203" s="359"/>
      <c r="I203" s="359"/>
      <c r="J203" s="359"/>
      <c r="K203" s="359"/>
      <c r="L203" s="359"/>
      <c r="M203" s="359"/>
      <c r="N203" s="359"/>
      <c r="O203" s="359"/>
      <c r="P203" s="359"/>
      <c r="Q203" s="359"/>
      <c r="R203" s="359"/>
      <c r="S203" s="359"/>
      <c r="T203" s="359"/>
    </row>
    <row r="204" spans="2:20" ht="18.75">
      <c r="B204" s="359"/>
      <c r="C204" s="359"/>
      <c r="D204" s="359"/>
      <c r="E204" s="359"/>
      <c r="F204" s="359"/>
      <c r="G204" s="359"/>
      <c r="H204" s="359"/>
      <c r="I204" s="359"/>
      <c r="J204" s="359"/>
      <c r="K204" s="359"/>
      <c r="L204" s="359"/>
      <c r="M204" s="359"/>
      <c r="N204" s="359"/>
      <c r="O204" s="359"/>
      <c r="P204" s="359"/>
      <c r="Q204" s="359"/>
      <c r="R204" s="359"/>
      <c r="S204" s="359"/>
      <c r="T204" s="359"/>
    </row>
    <row r="205" spans="2:20" ht="18.75">
      <c r="B205" s="359"/>
      <c r="C205" s="359"/>
      <c r="D205" s="359"/>
      <c r="E205" s="359"/>
      <c r="F205" s="359"/>
      <c r="G205" s="359"/>
      <c r="H205" s="359"/>
      <c r="I205" s="359"/>
      <c r="J205" s="359"/>
      <c r="K205" s="359"/>
      <c r="L205" s="359"/>
      <c r="M205" s="359"/>
      <c r="N205" s="359"/>
      <c r="O205" s="359"/>
      <c r="P205" s="359"/>
      <c r="Q205" s="359"/>
      <c r="R205" s="359"/>
      <c r="S205" s="359"/>
      <c r="T205" s="359"/>
    </row>
    <row r="206" spans="2:20" ht="18.75">
      <c r="B206" s="359"/>
      <c r="C206" s="359"/>
      <c r="D206" s="359"/>
      <c r="E206" s="359"/>
      <c r="F206" s="359"/>
      <c r="G206" s="359"/>
      <c r="H206" s="359"/>
      <c r="I206" s="359"/>
      <c r="J206" s="359"/>
      <c r="K206" s="359"/>
      <c r="L206" s="359"/>
      <c r="M206" s="359"/>
      <c r="N206" s="359"/>
      <c r="O206" s="359"/>
      <c r="P206" s="359"/>
      <c r="Q206" s="359"/>
      <c r="R206" s="359"/>
      <c r="S206" s="359"/>
      <c r="T206" s="359"/>
    </row>
    <row r="207" spans="2:20" ht="18.75">
      <c r="B207" s="359"/>
      <c r="C207" s="359"/>
      <c r="D207" s="359"/>
      <c r="E207" s="359"/>
      <c r="F207" s="359"/>
      <c r="G207" s="359"/>
      <c r="H207" s="359"/>
      <c r="I207" s="359"/>
      <c r="J207" s="359"/>
      <c r="K207" s="359"/>
      <c r="L207" s="359"/>
      <c r="M207" s="359"/>
      <c r="N207" s="359"/>
      <c r="O207" s="359"/>
      <c r="P207" s="359"/>
      <c r="Q207" s="359"/>
      <c r="R207" s="359"/>
      <c r="S207" s="359"/>
      <c r="T207" s="359"/>
    </row>
    <row r="208" spans="2:20" ht="18.75">
      <c r="B208" s="359"/>
      <c r="C208" s="359"/>
      <c r="D208" s="359"/>
      <c r="E208" s="359"/>
      <c r="F208" s="359"/>
      <c r="G208" s="359"/>
      <c r="H208" s="359"/>
      <c r="I208" s="359"/>
      <c r="J208" s="359"/>
      <c r="K208" s="359"/>
      <c r="L208" s="359"/>
      <c r="M208" s="359"/>
      <c r="N208" s="359"/>
      <c r="O208" s="359"/>
      <c r="P208" s="359"/>
      <c r="Q208" s="359"/>
      <c r="R208" s="359"/>
      <c r="S208" s="359"/>
      <c r="T208" s="359"/>
    </row>
    <row r="209" spans="2:20" ht="18.75">
      <c r="B209" s="359"/>
      <c r="C209" s="359"/>
      <c r="D209" s="359"/>
      <c r="E209" s="359"/>
      <c r="F209" s="359"/>
      <c r="G209" s="359"/>
      <c r="H209" s="359"/>
      <c r="I209" s="359"/>
      <c r="J209" s="359"/>
      <c r="K209" s="359"/>
      <c r="L209" s="359"/>
      <c r="M209" s="359"/>
      <c r="N209" s="359"/>
      <c r="O209" s="359"/>
      <c r="P209" s="359"/>
      <c r="Q209" s="359"/>
      <c r="R209" s="359"/>
      <c r="S209" s="359"/>
      <c r="T209" s="359"/>
    </row>
    <row r="210" spans="2:20" ht="18.75">
      <c r="B210" s="359"/>
      <c r="C210" s="359"/>
      <c r="D210" s="359"/>
      <c r="E210" s="359"/>
      <c r="F210" s="359"/>
      <c r="G210" s="359"/>
      <c r="H210" s="359"/>
      <c r="I210" s="359"/>
      <c r="J210" s="359"/>
      <c r="K210" s="359"/>
      <c r="L210" s="359"/>
      <c r="M210" s="359"/>
      <c r="N210" s="359"/>
      <c r="O210" s="359"/>
      <c r="P210" s="359"/>
      <c r="Q210" s="359"/>
      <c r="R210" s="359"/>
      <c r="S210" s="359"/>
      <c r="T210" s="359"/>
    </row>
    <row r="211" spans="2:20" ht="18.75">
      <c r="B211" s="359"/>
      <c r="C211" s="359"/>
      <c r="D211" s="359"/>
      <c r="E211" s="359"/>
      <c r="F211" s="359"/>
      <c r="G211" s="359"/>
      <c r="H211" s="359"/>
      <c r="I211" s="359"/>
      <c r="J211" s="359"/>
      <c r="K211" s="359"/>
      <c r="L211" s="359"/>
      <c r="M211" s="359"/>
      <c r="N211" s="359"/>
      <c r="O211" s="359"/>
      <c r="P211" s="359"/>
      <c r="Q211" s="359"/>
      <c r="R211" s="359"/>
      <c r="S211" s="359"/>
      <c r="T211" s="359"/>
    </row>
    <row r="212" spans="2:20" ht="18.75">
      <c r="B212" s="359"/>
      <c r="C212" s="359"/>
      <c r="D212" s="359"/>
      <c r="E212" s="359"/>
      <c r="F212" s="359"/>
      <c r="G212" s="359"/>
      <c r="H212" s="359"/>
      <c r="I212" s="359"/>
      <c r="J212" s="359"/>
      <c r="K212" s="359"/>
      <c r="L212" s="359"/>
      <c r="M212" s="359"/>
      <c r="N212" s="359"/>
      <c r="O212" s="359"/>
      <c r="P212" s="359"/>
      <c r="Q212" s="359"/>
      <c r="R212" s="359"/>
      <c r="S212" s="359"/>
      <c r="T212" s="359"/>
    </row>
    <row r="213" spans="2:20" ht="18.75">
      <c r="B213" s="359"/>
      <c r="C213" s="359"/>
      <c r="D213" s="359"/>
      <c r="E213" s="359"/>
      <c r="F213" s="359"/>
      <c r="G213" s="359"/>
      <c r="H213" s="359"/>
      <c r="I213" s="359"/>
      <c r="J213" s="359"/>
      <c r="K213" s="359"/>
      <c r="L213" s="359"/>
      <c r="M213" s="359"/>
      <c r="N213" s="359"/>
      <c r="O213" s="359"/>
      <c r="P213" s="359"/>
      <c r="Q213" s="359"/>
      <c r="R213" s="359"/>
      <c r="S213" s="359"/>
      <c r="T213" s="359"/>
    </row>
    <row r="214" spans="2:20" ht="18.75">
      <c r="B214" s="359"/>
      <c r="C214" s="359"/>
      <c r="D214" s="359"/>
      <c r="E214" s="359"/>
      <c r="F214" s="359"/>
      <c r="G214" s="359"/>
      <c r="H214" s="359"/>
      <c r="I214" s="359"/>
      <c r="J214" s="359"/>
      <c r="K214" s="359"/>
      <c r="L214" s="359"/>
      <c r="M214" s="359"/>
      <c r="N214" s="359"/>
      <c r="O214" s="359"/>
      <c r="P214" s="359"/>
      <c r="Q214" s="359"/>
      <c r="R214" s="359"/>
      <c r="S214" s="359"/>
      <c r="T214" s="359"/>
    </row>
    <row r="215" spans="2:20" ht="18.75">
      <c r="B215" s="359"/>
      <c r="C215" s="359"/>
      <c r="D215" s="359"/>
      <c r="E215" s="359"/>
      <c r="F215" s="359"/>
      <c r="G215" s="359"/>
      <c r="H215" s="359"/>
      <c r="I215" s="359"/>
      <c r="J215" s="359"/>
      <c r="K215" s="359"/>
      <c r="L215" s="359"/>
      <c r="M215" s="359"/>
      <c r="N215" s="359"/>
      <c r="O215" s="359"/>
      <c r="P215" s="359"/>
      <c r="Q215" s="359"/>
      <c r="R215" s="359"/>
      <c r="S215" s="359"/>
      <c r="T215" s="359"/>
    </row>
    <row r="216" spans="2:20" ht="18.75">
      <c r="B216" s="359"/>
      <c r="C216" s="359"/>
      <c r="D216" s="359"/>
      <c r="E216" s="359"/>
      <c r="F216" s="359"/>
      <c r="G216" s="359"/>
      <c r="H216" s="359"/>
      <c r="I216" s="359"/>
      <c r="J216" s="359"/>
      <c r="K216" s="359"/>
      <c r="L216" s="359"/>
      <c r="M216" s="359"/>
      <c r="N216" s="359"/>
      <c r="O216" s="359"/>
      <c r="P216" s="359"/>
      <c r="Q216" s="359"/>
      <c r="R216" s="359"/>
      <c r="S216" s="359"/>
      <c r="T216" s="359"/>
    </row>
    <row r="217" spans="2:20" ht="18.75">
      <c r="B217" s="359"/>
      <c r="C217" s="359"/>
      <c r="D217" s="359"/>
      <c r="E217" s="359"/>
      <c r="F217" s="359"/>
      <c r="G217" s="359"/>
      <c r="H217" s="359"/>
      <c r="I217" s="359"/>
      <c r="J217" s="359"/>
      <c r="K217" s="359"/>
      <c r="L217" s="359"/>
      <c r="M217" s="359"/>
      <c r="N217" s="359"/>
      <c r="O217" s="359"/>
      <c r="P217" s="359"/>
      <c r="Q217" s="359"/>
      <c r="R217" s="359"/>
      <c r="S217" s="359"/>
      <c r="T217" s="359"/>
    </row>
    <row r="218" spans="2:20" ht="18.75">
      <c r="B218" s="359"/>
      <c r="C218" s="359"/>
      <c r="D218" s="359"/>
      <c r="E218" s="359"/>
      <c r="F218" s="359"/>
      <c r="G218" s="359"/>
      <c r="H218" s="359"/>
      <c r="I218" s="359"/>
      <c r="J218" s="359"/>
      <c r="K218" s="359"/>
      <c r="L218" s="359"/>
      <c r="M218" s="359"/>
      <c r="N218" s="359"/>
      <c r="O218" s="359"/>
      <c r="P218" s="359"/>
      <c r="Q218" s="359"/>
      <c r="R218" s="359"/>
      <c r="S218" s="359"/>
      <c r="T218" s="359"/>
    </row>
    <row r="219" spans="2:20" ht="18.75">
      <c r="B219" s="359"/>
      <c r="C219" s="359"/>
      <c r="D219" s="359"/>
      <c r="E219" s="359"/>
      <c r="F219" s="359"/>
      <c r="G219" s="359"/>
      <c r="H219" s="359"/>
      <c r="I219" s="359"/>
      <c r="J219" s="359"/>
      <c r="K219" s="359"/>
      <c r="L219" s="359"/>
      <c r="M219" s="359"/>
      <c r="N219" s="359"/>
      <c r="O219" s="359"/>
      <c r="P219" s="359"/>
      <c r="Q219" s="359"/>
      <c r="R219" s="359"/>
      <c r="S219" s="359"/>
      <c r="T219" s="359"/>
    </row>
    <row r="220" spans="2:20" ht="18.75">
      <c r="B220" s="359"/>
      <c r="C220" s="359"/>
      <c r="D220" s="359"/>
      <c r="E220" s="359"/>
      <c r="F220" s="359"/>
      <c r="G220" s="359"/>
      <c r="H220" s="359"/>
      <c r="I220" s="359"/>
      <c r="J220" s="359"/>
      <c r="K220" s="359"/>
      <c r="L220" s="359"/>
      <c r="M220" s="359"/>
      <c r="N220" s="359"/>
      <c r="O220" s="359"/>
      <c r="P220" s="359"/>
      <c r="Q220" s="359"/>
      <c r="R220" s="359"/>
      <c r="S220" s="359"/>
      <c r="T220" s="359"/>
    </row>
    <row r="221" spans="2:20" ht="18.75">
      <c r="B221" s="359"/>
      <c r="C221" s="359"/>
      <c r="D221" s="359"/>
      <c r="E221" s="359"/>
      <c r="F221" s="359"/>
      <c r="G221" s="359"/>
      <c r="H221" s="359"/>
      <c r="I221" s="359"/>
      <c r="J221" s="359"/>
      <c r="K221" s="359"/>
      <c r="L221" s="359"/>
      <c r="M221" s="359"/>
      <c r="N221" s="359"/>
      <c r="O221" s="359"/>
      <c r="P221" s="359"/>
      <c r="Q221" s="359"/>
      <c r="R221" s="359"/>
      <c r="S221" s="359"/>
      <c r="T221" s="359"/>
    </row>
    <row r="222" spans="2:20" ht="18.75">
      <c r="B222" s="359"/>
      <c r="C222" s="359"/>
      <c r="D222" s="359"/>
      <c r="E222" s="359"/>
      <c r="F222" s="359"/>
      <c r="G222" s="359"/>
      <c r="H222" s="359"/>
      <c r="I222" s="359"/>
      <c r="J222" s="359"/>
      <c r="K222" s="359"/>
      <c r="L222" s="359"/>
      <c r="M222" s="359"/>
      <c r="N222" s="359"/>
      <c r="O222" s="359"/>
      <c r="P222" s="359"/>
      <c r="Q222" s="359"/>
      <c r="R222" s="359"/>
      <c r="S222" s="359"/>
      <c r="T222" s="359"/>
    </row>
    <row r="223" spans="2:20" ht="18.75">
      <c r="B223" s="359"/>
      <c r="C223" s="359"/>
      <c r="D223" s="359"/>
      <c r="E223" s="359"/>
      <c r="F223" s="359"/>
      <c r="G223" s="359"/>
      <c r="H223" s="359"/>
      <c r="I223" s="359"/>
      <c r="J223" s="359"/>
      <c r="K223" s="359"/>
      <c r="L223" s="359"/>
      <c r="M223" s="359"/>
      <c r="N223" s="359"/>
      <c r="O223" s="359"/>
      <c r="P223" s="359"/>
      <c r="Q223" s="359"/>
      <c r="R223" s="359"/>
      <c r="S223" s="359"/>
      <c r="T223" s="359"/>
    </row>
    <row r="224" spans="2:20" ht="18.75">
      <c r="B224" s="359"/>
      <c r="C224" s="359"/>
      <c r="D224" s="359"/>
      <c r="E224" s="359"/>
      <c r="F224" s="359"/>
      <c r="G224" s="359"/>
      <c r="H224" s="359"/>
      <c r="I224" s="359"/>
      <c r="J224" s="359"/>
      <c r="K224" s="359"/>
      <c r="L224" s="359"/>
      <c r="M224" s="359"/>
      <c r="N224" s="359"/>
      <c r="O224" s="359"/>
      <c r="P224" s="359"/>
      <c r="Q224" s="359"/>
      <c r="R224" s="359"/>
      <c r="S224" s="359"/>
      <c r="T224" s="359"/>
    </row>
    <row r="225" spans="2:20" ht="18.75">
      <c r="B225" s="359"/>
      <c r="C225" s="359"/>
      <c r="D225" s="359"/>
      <c r="E225" s="359"/>
      <c r="F225" s="359"/>
      <c r="G225" s="359"/>
      <c r="H225" s="359"/>
      <c r="I225" s="359"/>
      <c r="J225" s="359"/>
      <c r="K225" s="359"/>
      <c r="L225" s="359"/>
      <c r="M225" s="359"/>
      <c r="N225" s="359"/>
      <c r="O225" s="359"/>
      <c r="P225" s="359"/>
      <c r="Q225" s="359"/>
      <c r="R225" s="359"/>
      <c r="S225" s="359"/>
      <c r="T225" s="359"/>
    </row>
    <row r="226" spans="2:20" ht="18.75">
      <c r="B226" s="359"/>
      <c r="C226" s="359"/>
      <c r="D226" s="359"/>
      <c r="E226" s="359"/>
      <c r="F226" s="359"/>
      <c r="G226" s="359"/>
      <c r="H226" s="359"/>
      <c r="I226" s="359"/>
      <c r="J226" s="359"/>
      <c r="K226" s="359"/>
      <c r="L226" s="359"/>
      <c r="M226" s="359"/>
      <c r="N226" s="359"/>
      <c r="O226" s="359"/>
      <c r="P226" s="359"/>
      <c r="Q226" s="359"/>
      <c r="R226" s="359"/>
      <c r="S226" s="359"/>
      <c r="T226" s="359"/>
    </row>
    <row r="227" spans="2:20" ht="18.75">
      <c r="B227" s="359"/>
      <c r="C227" s="359"/>
      <c r="D227" s="359"/>
      <c r="E227" s="359"/>
      <c r="F227" s="359"/>
      <c r="G227" s="359"/>
      <c r="H227" s="359"/>
      <c r="I227" s="359"/>
      <c r="J227" s="359"/>
      <c r="K227" s="359"/>
      <c r="L227" s="359"/>
      <c r="M227" s="359"/>
      <c r="N227" s="359"/>
      <c r="O227" s="359"/>
      <c r="P227" s="359"/>
      <c r="Q227" s="359"/>
      <c r="R227" s="359"/>
      <c r="S227" s="359"/>
      <c r="T227" s="359"/>
    </row>
    <row r="228" spans="2:20" ht="18.75">
      <c r="B228" s="359"/>
      <c r="C228" s="359"/>
      <c r="D228" s="359"/>
      <c r="E228" s="359"/>
      <c r="F228" s="359"/>
      <c r="G228" s="359"/>
      <c r="H228" s="359"/>
      <c r="I228" s="359"/>
      <c r="J228" s="359"/>
      <c r="K228" s="359"/>
      <c r="L228" s="359"/>
      <c r="M228" s="359"/>
      <c r="N228" s="359"/>
      <c r="O228" s="359"/>
      <c r="P228" s="359"/>
      <c r="Q228" s="359"/>
      <c r="R228" s="359"/>
      <c r="S228" s="359"/>
      <c r="T228" s="359"/>
    </row>
    <row r="229" spans="2:20" ht="18.75">
      <c r="B229" s="359"/>
      <c r="C229" s="359"/>
      <c r="D229" s="359"/>
      <c r="E229" s="359"/>
      <c r="F229" s="359"/>
      <c r="G229" s="359"/>
      <c r="H229" s="359"/>
      <c r="I229" s="359"/>
      <c r="J229" s="359"/>
      <c r="K229" s="359"/>
      <c r="L229" s="359"/>
      <c r="M229" s="359"/>
      <c r="N229" s="359"/>
      <c r="O229" s="359"/>
      <c r="P229" s="359"/>
      <c r="Q229" s="359"/>
      <c r="R229" s="359"/>
      <c r="S229" s="359"/>
      <c r="T229" s="359"/>
    </row>
    <row r="230" spans="2:20" ht="18.75">
      <c r="B230" s="359"/>
      <c r="C230" s="359"/>
      <c r="D230" s="359"/>
      <c r="E230" s="359"/>
      <c r="F230" s="359"/>
      <c r="G230" s="359"/>
      <c r="H230" s="359"/>
      <c r="I230" s="359"/>
      <c r="J230" s="359"/>
      <c r="K230" s="359"/>
      <c r="L230" s="359"/>
      <c r="M230" s="359"/>
      <c r="N230" s="359"/>
      <c r="O230" s="359"/>
      <c r="P230" s="359"/>
      <c r="Q230" s="359"/>
      <c r="R230" s="359"/>
      <c r="S230" s="359"/>
      <c r="T230" s="359"/>
    </row>
    <row r="231" spans="2:20" ht="18.75">
      <c r="B231" s="359"/>
      <c r="C231" s="359"/>
      <c r="D231" s="359"/>
      <c r="E231" s="359"/>
      <c r="F231" s="359"/>
      <c r="G231" s="359"/>
      <c r="H231" s="359"/>
      <c r="I231" s="359"/>
      <c r="J231" s="359"/>
      <c r="K231" s="359"/>
      <c r="L231" s="359"/>
      <c r="M231" s="359"/>
      <c r="N231" s="359"/>
      <c r="O231" s="359"/>
      <c r="P231" s="359"/>
      <c r="Q231" s="359"/>
      <c r="R231" s="359"/>
      <c r="S231" s="359"/>
      <c r="T231" s="359"/>
    </row>
    <row r="232" spans="2:20" ht="18.75">
      <c r="B232" s="359"/>
      <c r="C232" s="359"/>
      <c r="D232" s="359"/>
      <c r="E232" s="359"/>
      <c r="F232" s="359"/>
      <c r="G232" s="359"/>
      <c r="H232" s="359"/>
      <c r="I232" s="359"/>
      <c r="J232" s="359"/>
      <c r="K232" s="359"/>
      <c r="L232" s="359"/>
      <c r="M232" s="359"/>
      <c r="N232" s="359"/>
      <c r="O232" s="359"/>
      <c r="P232" s="359"/>
      <c r="Q232" s="359"/>
      <c r="R232" s="359"/>
      <c r="S232" s="359"/>
      <c r="T232" s="359"/>
    </row>
    <row r="233" spans="2:20" ht="18.75">
      <c r="B233" s="359"/>
      <c r="C233" s="359"/>
      <c r="D233" s="359"/>
      <c r="E233" s="359"/>
      <c r="F233" s="359"/>
      <c r="G233" s="359"/>
      <c r="H233" s="359"/>
      <c r="I233" s="359"/>
      <c r="J233" s="359"/>
      <c r="K233" s="359"/>
      <c r="L233" s="359"/>
      <c r="M233" s="359"/>
      <c r="N233" s="359"/>
      <c r="O233" s="359"/>
      <c r="P233" s="359"/>
      <c r="Q233" s="359"/>
      <c r="R233" s="359"/>
      <c r="S233" s="359"/>
      <c r="T233" s="359"/>
    </row>
    <row r="234" spans="2:20" ht="18.75">
      <c r="B234" s="359"/>
      <c r="C234" s="359"/>
      <c r="D234" s="359"/>
      <c r="E234" s="359"/>
      <c r="F234" s="359"/>
      <c r="G234" s="359"/>
      <c r="H234" s="359"/>
      <c r="I234" s="359"/>
      <c r="J234" s="359"/>
      <c r="K234" s="359"/>
      <c r="L234" s="359"/>
      <c r="M234" s="359"/>
      <c r="N234" s="359"/>
      <c r="O234" s="359"/>
      <c r="P234" s="359"/>
      <c r="Q234" s="359"/>
      <c r="R234" s="359"/>
      <c r="S234" s="359"/>
      <c r="T234" s="359"/>
    </row>
    <row r="235" spans="2:20" ht="18.75">
      <c r="B235" s="359"/>
      <c r="C235" s="359"/>
      <c r="D235" s="359"/>
      <c r="E235" s="359"/>
      <c r="F235" s="359"/>
      <c r="G235" s="359"/>
      <c r="H235" s="359"/>
      <c r="I235" s="359"/>
      <c r="J235" s="359"/>
      <c r="K235" s="359"/>
      <c r="L235" s="359"/>
      <c r="M235" s="359"/>
      <c r="N235" s="359"/>
      <c r="O235" s="359"/>
      <c r="P235" s="359"/>
      <c r="Q235" s="359"/>
      <c r="R235" s="359"/>
      <c r="S235" s="359"/>
      <c r="T235" s="359"/>
    </row>
    <row r="236" spans="2:20" ht="18.75">
      <c r="B236" s="359"/>
      <c r="C236" s="359"/>
      <c r="D236" s="359"/>
      <c r="E236" s="359"/>
      <c r="F236" s="359"/>
      <c r="G236" s="359"/>
      <c r="H236" s="359"/>
      <c r="I236" s="359"/>
      <c r="J236" s="359"/>
      <c r="K236" s="359"/>
      <c r="L236" s="359"/>
      <c r="M236" s="359"/>
      <c r="N236" s="359"/>
      <c r="O236" s="359"/>
      <c r="P236" s="359"/>
      <c r="Q236" s="359"/>
      <c r="R236" s="359"/>
      <c r="S236" s="359"/>
      <c r="T236" s="359"/>
    </row>
    <row r="237" spans="2:20" ht="18.75">
      <c r="B237" s="359"/>
      <c r="C237" s="359"/>
      <c r="D237" s="359"/>
      <c r="E237" s="359"/>
      <c r="F237" s="359"/>
      <c r="G237" s="359"/>
      <c r="H237" s="359"/>
      <c r="I237" s="359"/>
      <c r="J237" s="359"/>
      <c r="K237" s="359"/>
      <c r="L237" s="359"/>
      <c r="M237" s="359"/>
      <c r="N237" s="359"/>
      <c r="O237" s="359"/>
      <c r="P237" s="359"/>
      <c r="Q237" s="359"/>
      <c r="R237" s="359"/>
      <c r="S237" s="359"/>
      <c r="T237" s="359"/>
    </row>
    <row r="238" spans="2:20" ht="18.75">
      <c r="B238" s="359"/>
      <c r="C238" s="359"/>
      <c r="D238" s="359"/>
      <c r="E238" s="359"/>
      <c r="F238" s="359"/>
      <c r="G238" s="359"/>
      <c r="H238" s="359"/>
      <c r="I238" s="359"/>
      <c r="J238" s="359"/>
      <c r="K238" s="359"/>
      <c r="L238" s="359"/>
      <c r="M238" s="359"/>
      <c r="N238" s="359"/>
      <c r="O238" s="359"/>
      <c r="P238" s="359"/>
      <c r="Q238" s="359"/>
      <c r="R238" s="359"/>
      <c r="S238" s="359"/>
      <c r="T238" s="359"/>
    </row>
    <row r="239" spans="2:20" ht="18.75">
      <c r="B239" s="359"/>
      <c r="C239" s="359"/>
      <c r="D239" s="359"/>
      <c r="E239" s="359"/>
      <c r="F239" s="359"/>
      <c r="G239" s="359"/>
      <c r="H239" s="359"/>
      <c r="I239" s="359"/>
      <c r="J239" s="359"/>
      <c r="K239" s="359"/>
      <c r="L239" s="359"/>
      <c r="M239" s="359"/>
      <c r="N239" s="359"/>
      <c r="O239" s="359"/>
      <c r="P239" s="359"/>
      <c r="Q239" s="359"/>
      <c r="R239" s="359"/>
      <c r="S239" s="359"/>
      <c r="T239" s="359"/>
    </row>
    <row r="240" spans="2:20" ht="18.75">
      <c r="B240" s="359"/>
      <c r="C240" s="359"/>
      <c r="D240" s="359"/>
      <c r="E240" s="359"/>
      <c r="F240" s="359"/>
      <c r="G240" s="359"/>
      <c r="H240" s="359"/>
      <c r="I240" s="359"/>
      <c r="J240" s="359"/>
      <c r="K240" s="359"/>
      <c r="L240" s="359"/>
      <c r="M240" s="359"/>
      <c r="N240" s="359"/>
      <c r="O240" s="359"/>
      <c r="P240" s="359"/>
      <c r="Q240" s="359"/>
      <c r="R240" s="359"/>
      <c r="S240" s="359"/>
      <c r="T240" s="359"/>
    </row>
    <row r="241" spans="2:20" ht="18.75">
      <c r="B241" s="359"/>
      <c r="C241" s="359"/>
      <c r="D241" s="359"/>
      <c r="E241" s="359"/>
      <c r="F241" s="359"/>
      <c r="G241" s="359"/>
      <c r="H241" s="359"/>
      <c r="I241" s="359"/>
      <c r="J241" s="359"/>
      <c r="K241" s="359"/>
      <c r="L241" s="359"/>
      <c r="M241" s="359"/>
      <c r="N241" s="359"/>
      <c r="O241" s="359"/>
      <c r="P241" s="359"/>
      <c r="Q241" s="359"/>
      <c r="R241" s="359"/>
      <c r="S241" s="359"/>
      <c r="T241" s="359"/>
    </row>
    <row r="242" spans="2:20" ht="18.75">
      <c r="B242" s="359"/>
      <c r="C242" s="359"/>
      <c r="D242" s="359"/>
      <c r="E242" s="359"/>
      <c r="F242" s="359"/>
      <c r="G242" s="359"/>
      <c r="H242" s="359"/>
      <c r="I242" s="359"/>
      <c r="J242" s="359"/>
      <c r="K242" s="359"/>
      <c r="L242" s="359"/>
      <c r="M242" s="359"/>
      <c r="N242" s="359"/>
      <c r="O242" s="359"/>
      <c r="P242" s="359"/>
      <c r="Q242" s="359"/>
      <c r="R242" s="359"/>
      <c r="S242" s="359"/>
      <c r="T242" s="359"/>
    </row>
    <row r="243" spans="2:20" ht="18.75">
      <c r="B243" s="359"/>
      <c r="C243" s="359"/>
      <c r="D243" s="359"/>
      <c r="E243" s="359"/>
      <c r="F243" s="359"/>
      <c r="G243" s="359"/>
      <c r="H243" s="359"/>
      <c r="I243" s="359"/>
      <c r="J243" s="359"/>
      <c r="K243" s="359"/>
      <c r="L243" s="359"/>
      <c r="M243" s="359"/>
      <c r="N243" s="359"/>
      <c r="O243" s="359"/>
      <c r="P243" s="359"/>
      <c r="Q243" s="359"/>
      <c r="R243" s="359"/>
      <c r="S243" s="359"/>
      <c r="T243" s="359"/>
    </row>
    <row r="244" spans="2:20" ht="18.75">
      <c r="B244" s="359"/>
      <c r="C244" s="359"/>
      <c r="D244" s="359"/>
      <c r="E244" s="359"/>
      <c r="F244" s="359"/>
      <c r="G244" s="359"/>
      <c r="H244" s="359"/>
      <c r="I244" s="359"/>
      <c r="J244" s="359"/>
      <c r="K244" s="359"/>
      <c r="L244" s="359"/>
      <c r="M244" s="359"/>
      <c r="N244" s="359"/>
      <c r="O244" s="359"/>
      <c r="P244" s="359"/>
      <c r="Q244" s="359"/>
      <c r="R244" s="359"/>
      <c r="S244" s="359"/>
      <c r="T244" s="359"/>
    </row>
    <row r="245" spans="2:20" ht="18.75">
      <c r="B245" s="359"/>
      <c r="C245" s="359"/>
      <c r="D245" s="359"/>
      <c r="E245" s="359"/>
      <c r="F245" s="359"/>
      <c r="G245" s="359"/>
      <c r="H245" s="359"/>
      <c r="I245" s="359"/>
      <c r="J245" s="359"/>
      <c r="K245" s="359"/>
      <c r="L245" s="359"/>
      <c r="M245" s="359"/>
      <c r="N245" s="359"/>
      <c r="O245" s="359"/>
      <c r="P245" s="359"/>
      <c r="Q245" s="359"/>
      <c r="R245" s="359"/>
      <c r="S245" s="359"/>
      <c r="T245" s="359"/>
    </row>
    <row r="246" spans="2:20" ht="18.75">
      <c r="B246" s="359"/>
      <c r="C246" s="359"/>
      <c r="D246" s="359"/>
      <c r="E246" s="359"/>
      <c r="F246" s="359"/>
      <c r="G246" s="359"/>
      <c r="H246" s="359"/>
      <c r="I246" s="359"/>
      <c r="J246" s="359"/>
      <c r="K246" s="359"/>
      <c r="L246" s="359"/>
      <c r="M246" s="359"/>
      <c r="N246" s="359"/>
      <c r="O246" s="359"/>
      <c r="P246" s="359"/>
      <c r="Q246" s="359"/>
      <c r="R246" s="359"/>
      <c r="S246" s="359"/>
      <c r="T246" s="359"/>
    </row>
    <row r="247" spans="2:20" ht="18.75">
      <c r="B247" s="359"/>
      <c r="C247" s="359"/>
      <c r="D247" s="359"/>
      <c r="E247" s="359"/>
      <c r="F247" s="359"/>
      <c r="G247" s="359"/>
      <c r="H247" s="359"/>
      <c r="I247" s="359"/>
      <c r="J247" s="359"/>
      <c r="K247" s="359"/>
      <c r="L247" s="359"/>
      <c r="M247" s="359"/>
      <c r="N247" s="359"/>
      <c r="O247" s="359"/>
      <c r="P247" s="359"/>
      <c r="Q247" s="359"/>
      <c r="R247" s="359"/>
      <c r="S247" s="359"/>
      <c r="T247" s="359"/>
    </row>
    <row r="248" spans="2:20" ht="18.75">
      <c r="B248" s="359"/>
      <c r="C248" s="359"/>
      <c r="D248" s="359"/>
      <c r="E248" s="359"/>
      <c r="F248" s="359"/>
      <c r="G248" s="359"/>
      <c r="H248" s="359"/>
      <c r="I248" s="359"/>
      <c r="J248" s="359"/>
      <c r="K248" s="359"/>
      <c r="L248" s="359"/>
      <c r="M248" s="359"/>
      <c r="N248" s="359"/>
      <c r="O248" s="359"/>
      <c r="P248" s="359"/>
      <c r="Q248" s="359"/>
      <c r="R248" s="359"/>
      <c r="S248" s="359"/>
      <c r="T248" s="359"/>
    </row>
    <row r="249" spans="2:20" ht="18.75">
      <c r="B249" s="359"/>
      <c r="C249" s="359"/>
      <c r="D249" s="359"/>
      <c r="E249" s="359"/>
      <c r="F249" s="359"/>
      <c r="G249" s="359"/>
      <c r="H249" s="359"/>
      <c r="I249" s="359"/>
      <c r="J249" s="359"/>
      <c r="K249" s="359"/>
      <c r="L249" s="359"/>
      <c r="M249" s="359"/>
      <c r="N249" s="359"/>
      <c r="O249" s="359"/>
      <c r="P249" s="359"/>
      <c r="Q249" s="359"/>
      <c r="R249" s="359"/>
      <c r="S249" s="359"/>
      <c r="T249" s="359"/>
    </row>
    <row r="250" spans="2:20" ht="18.75">
      <c r="B250" s="359"/>
      <c r="C250" s="359"/>
      <c r="D250" s="359"/>
      <c r="E250" s="359"/>
      <c r="F250" s="359"/>
      <c r="G250" s="359"/>
      <c r="H250" s="359"/>
      <c r="I250" s="359"/>
      <c r="J250" s="359"/>
      <c r="K250" s="359"/>
      <c r="L250" s="359"/>
      <c r="M250" s="359"/>
      <c r="N250" s="359"/>
      <c r="O250" s="359"/>
      <c r="P250" s="359"/>
      <c r="Q250" s="359"/>
      <c r="R250" s="359"/>
      <c r="S250" s="359"/>
      <c r="T250" s="359"/>
    </row>
    <row r="251" spans="2:20" ht="18.75">
      <c r="B251" s="359"/>
      <c r="C251" s="359"/>
      <c r="D251" s="359"/>
      <c r="E251" s="359"/>
      <c r="F251" s="359"/>
      <c r="G251" s="359"/>
      <c r="H251" s="359"/>
      <c r="I251" s="359"/>
      <c r="J251" s="359"/>
      <c r="K251" s="359"/>
      <c r="L251" s="359"/>
      <c r="M251" s="359"/>
      <c r="N251" s="359"/>
      <c r="O251" s="359"/>
      <c r="P251" s="359"/>
      <c r="Q251" s="359"/>
      <c r="R251" s="359"/>
      <c r="S251" s="359"/>
      <c r="T251" s="359"/>
    </row>
    <row r="252" spans="2:20" ht="18.75">
      <c r="B252" s="359"/>
      <c r="C252" s="359"/>
      <c r="D252" s="359"/>
      <c r="E252" s="359"/>
      <c r="F252" s="359"/>
      <c r="G252" s="359"/>
      <c r="H252" s="359"/>
      <c r="I252" s="359"/>
      <c r="J252" s="359"/>
      <c r="K252" s="359"/>
      <c r="L252" s="359"/>
      <c r="M252" s="359"/>
      <c r="N252" s="359"/>
      <c r="O252" s="359"/>
      <c r="P252" s="359"/>
      <c r="Q252" s="359"/>
      <c r="R252" s="359"/>
      <c r="S252" s="359"/>
      <c r="T252" s="359"/>
    </row>
  </sheetData>
  <sheetProtection/>
  <mergeCells count="31">
    <mergeCell ref="I10:I11"/>
    <mergeCell ref="N8:N11"/>
    <mergeCell ref="R10:R11"/>
    <mergeCell ref="P9:P11"/>
    <mergeCell ref="M8:M11"/>
    <mergeCell ref="A5:R5"/>
    <mergeCell ref="C8:C11"/>
    <mergeCell ref="A7:R7"/>
    <mergeCell ref="F10:F11"/>
    <mergeCell ref="G10:G11"/>
    <mergeCell ref="H10:H11"/>
    <mergeCell ref="L8:L11"/>
    <mergeCell ref="Q10:Q11"/>
    <mergeCell ref="A8:A11"/>
    <mergeCell ref="J8:J11"/>
    <mergeCell ref="K8:K11"/>
    <mergeCell ref="A1:B1"/>
    <mergeCell ref="C1:R1"/>
    <mergeCell ref="A2:B2"/>
    <mergeCell ref="C2:R2"/>
    <mergeCell ref="A3:R3"/>
    <mergeCell ref="A6:R6"/>
    <mergeCell ref="P8:R8"/>
    <mergeCell ref="B8:B11"/>
    <mergeCell ref="Q9:R9"/>
    <mergeCell ref="O8:O11"/>
    <mergeCell ref="A4:R4"/>
    <mergeCell ref="D8:D11"/>
    <mergeCell ref="E8:E11"/>
    <mergeCell ref="F8:G9"/>
    <mergeCell ref="H8:I9"/>
  </mergeCells>
  <printOptions/>
  <pageMargins left="0.31496062992125984" right="0.11811023622047245" top="0.7480314960629921" bottom="0.7480314960629921" header="0.31496062992125984" footer="0.31496062992125984"/>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CX402"/>
  <sheetViews>
    <sheetView zoomScale="55" zoomScaleNormal="5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H2" sqref="AH2"/>
    </sheetView>
  </sheetViews>
  <sheetFormatPr defaultColWidth="9.125" defaultRowHeight="78" customHeight="1"/>
  <cols>
    <col min="1" max="1" width="4.25390625" style="322" customWidth="1"/>
    <col min="2" max="2" width="26.125" style="323" customWidth="1"/>
    <col min="3" max="3" width="6.625" style="323" customWidth="1"/>
    <col min="4" max="4" width="10.25390625" style="324" customWidth="1"/>
    <col min="5" max="5" width="19.875" style="325" hidden="1" customWidth="1"/>
    <col min="6" max="6" width="24.625" style="254" hidden="1" customWidth="1"/>
    <col min="7" max="9" width="11.625" style="254" customWidth="1"/>
    <col min="10" max="10" width="9.875" style="254" customWidth="1"/>
    <col min="11" max="11" width="10.75390625" style="254" customWidth="1"/>
    <col min="12" max="12" width="11.50390625" style="254" customWidth="1"/>
    <col min="13" max="13" width="11.625" style="254" customWidth="1"/>
    <col min="14" max="14" width="11.75390625" style="254" customWidth="1"/>
    <col min="15" max="15" width="12.625" style="254" hidden="1" customWidth="1"/>
    <col min="16" max="16" width="14.875" style="254" hidden="1" customWidth="1"/>
    <col min="17" max="17" width="5.625" style="302" hidden="1" customWidth="1"/>
    <col min="18" max="18" width="9.875" style="302" customWidth="1"/>
    <col min="19" max="19" width="10.375" style="302" customWidth="1"/>
    <col min="20" max="20" width="8.25390625" style="302" customWidth="1"/>
    <col min="21" max="25" width="11.375" style="302" customWidth="1"/>
    <col min="26" max="26" width="9.50390625" style="302" customWidth="1"/>
    <col min="27" max="28" width="10.00390625" style="302" customWidth="1"/>
    <col min="29" max="29" width="8.875" style="302" customWidth="1"/>
    <col min="30" max="30" width="10.00390625" style="302" customWidth="1"/>
    <col min="31" max="31" width="9.125" style="302" customWidth="1"/>
    <col min="32" max="32" width="9.50390625" style="302" customWidth="1"/>
    <col min="33" max="33" width="16.375" style="302" customWidth="1"/>
    <col min="34" max="34" width="12.00390625" style="302" customWidth="1"/>
    <col min="35" max="35" width="16.00390625" style="256" customWidth="1"/>
    <col min="36" max="36" width="13.00390625" style="256" customWidth="1"/>
    <col min="37" max="44" width="9.125" style="256" customWidth="1"/>
    <col min="45" max="45" width="12.125" style="255" customWidth="1"/>
    <col min="46" max="46" width="9.125" style="255" customWidth="1"/>
    <col min="47" max="47" width="11.75390625" style="255" customWidth="1"/>
    <col min="48" max="48" width="9.125" style="255" customWidth="1"/>
    <col min="49" max="49" width="0.74609375" style="255" customWidth="1"/>
    <col min="50" max="58" width="9.125" style="255" customWidth="1"/>
    <col min="59" max="16384" width="9.125" style="256" customWidth="1"/>
  </cols>
  <sheetData>
    <row r="1" spans="1:58" s="233" customFormat="1" ht="100.5" customHeight="1">
      <c r="A1" s="420" t="s">
        <v>608</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232"/>
      <c r="AS1" s="234"/>
      <c r="AT1" s="234"/>
      <c r="AU1" s="234"/>
      <c r="AV1" s="234"/>
      <c r="AW1" s="234"/>
      <c r="AX1" s="234"/>
      <c r="AY1" s="234"/>
      <c r="AZ1" s="234"/>
      <c r="BA1" s="234"/>
      <c r="BB1" s="234"/>
      <c r="BC1" s="234"/>
      <c r="BD1" s="234"/>
      <c r="BE1" s="234"/>
      <c r="BF1" s="234"/>
    </row>
    <row r="2" spans="2:58" s="233" customFormat="1" ht="51" customHeight="1">
      <c r="B2" s="432"/>
      <c r="C2" s="432"/>
      <c r="D2" s="432"/>
      <c r="E2" s="432"/>
      <c r="F2" s="432"/>
      <c r="G2" s="432"/>
      <c r="H2" s="432"/>
      <c r="I2" s="432"/>
      <c r="J2" s="432"/>
      <c r="K2" s="432"/>
      <c r="L2" s="432"/>
      <c r="M2" s="427" t="s">
        <v>585</v>
      </c>
      <c r="N2" s="427"/>
      <c r="O2" s="427"/>
      <c r="P2" s="427"/>
      <c r="Q2" s="427"/>
      <c r="R2" s="427"/>
      <c r="S2" s="427"/>
      <c r="T2" s="427"/>
      <c r="U2" s="427"/>
      <c r="V2" s="427"/>
      <c r="W2" s="427"/>
      <c r="X2" s="427"/>
      <c r="Y2" s="427"/>
      <c r="Z2" s="427"/>
      <c r="AA2" s="427"/>
      <c r="AB2" s="427"/>
      <c r="AC2" s="427"/>
      <c r="AD2" s="427"/>
      <c r="AE2" s="427"/>
      <c r="AF2" s="427"/>
      <c r="AG2" s="427"/>
      <c r="AH2" s="232"/>
      <c r="AS2" s="234"/>
      <c r="AT2" s="234"/>
      <c r="AU2" s="234"/>
      <c r="AV2" s="234"/>
      <c r="AW2" s="234"/>
      <c r="AX2" s="234"/>
      <c r="AY2" s="234"/>
      <c r="AZ2" s="234"/>
      <c r="BA2" s="234"/>
      <c r="BB2" s="234"/>
      <c r="BC2" s="234"/>
      <c r="BD2" s="234"/>
      <c r="BE2" s="234"/>
      <c r="BF2" s="234"/>
    </row>
    <row r="3" spans="1:58" s="233" customFormat="1" ht="94.5" customHeight="1">
      <c r="A3" s="415" t="s">
        <v>96</v>
      </c>
      <c r="B3" s="415" t="s">
        <v>168</v>
      </c>
      <c r="C3" s="415" t="s">
        <v>52</v>
      </c>
      <c r="D3" s="415" t="s">
        <v>418</v>
      </c>
      <c r="E3" s="433" t="s">
        <v>419</v>
      </c>
      <c r="F3" s="415" t="s">
        <v>6</v>
      </c>
      <c r="G3" s="415" t="s">
        <v>199</v>
      </c>
      <c r="H3" s="424" t="s">
        <v>500</v>
      </c>
      <c r="I3" s="425"/>
      <c r="J3" s="426"/>
      <c r="K3" s="415" t="s">
        <v>581</v>
      </c>
      <c r="L3" s="424" t="s">
        <v>591</v>
      </c>
      <c r="M3" s="425"/>
      <c r="N3" s="425"/>
      <c r="O3" s="425"/>
      <c r="P3" s="426"/>
      <c r="Q3" s="412" t="s">
        <v>49</v>
      </c>
      <c r="R3" s="415" t="s">
        <v>603</v>
      </c>
      <c r="S3" s="418" t="s">
        <v>597</v>
      </c>
      <c r="T3" s="419"/>
      <c r="U3" s="419"/>
      <c r="V3" s="415" t="s">
        <v>599</v>
      </c>
      <c r="W3" s="418" t="s">
        <v>598</v>
      </c>
      <c r="X3" s="419"/>
      <c r="Y3" s="419"/>
      <c r="Z3" s="418" t="s">
        <v>600</v>
      </c>
      <c r="AA3" s="419"/>
      <c r="AB3" s="419"/>
      <c r="AC3" s="419"/>
      <c r="AD3" s="419"/>
      <c r="AE3" s="419"/>
      <c r="AF3" s="421"/>
      <c r="AG3" s="412" t="s">
        <v>99</v>
      </c>
      <c r="AH3" s="235"/>
      <c r="AS3" s="234"/>
      <c r="AT3" s="234"/>
      <c r="AU3" s="234"/>
      <c r="AV3" s="234"/>
      <c r="AW3" s="234"/>
      <c r="AX3" s="234"/>
      <c r="AY3" s="234"/>
      <c r="AZ3" s="234"/>
      <c r="BA3" s="234"/>
      <c r="BB3" s="234"/>
      <c r="BC3" s="234"/>
      <c r="BD3" s="234"/>
      <c r="BE3" s="234"/>
      <c r="BF3" s="234"/>
    </row>
    <row r="4" spans="1:34" s="237" customFormat="1" ht="32.25" customHeight="1">
      <c r="A4" s="416"/>
      <c r="B4" s="416"/>
      <c r="C4" s="416"/>
      <c r="D4" s="416"/>
      <c r="E4" s="434"/>
      <c r="F4" s="417"/>
      <c r="G4" s="416"/>
      <c r="H4" s="415" t="s">
        <v>495</v>
      </c>
      <c r="I4" s="415" t="s">
        <v>434</v>
      </c>
      <c r="J4" s="415" t="s">
        <v>2</v>
      </c>
      <c r="K4" s="416"/>
      <c r="L4" s="415" t="s">
        <v>495</v>
      </c>
      <c r="M4" s="415" t="s">
        <v>434</v>
      </c>
      <c r="N4" s="415" t="s">
        <v>2</v>
      </c>
      <c r="O4" s="236" t="s">
        <v>434</v>
      </c>
      <c r="P4" s="236" t="s">
        <v>2</v>
      </c>
      <c r="Q4" s="413"/>
      <c r="R4" s="416"/>
      <c r="S4" s="415" t="s">
        <v>495</v>
      </c>
      <c r="T4" s="415" t="s">
        <v>434</v>
      </c>
      <c r="U4" s="415" t="s">
        <v>2</v>
      </c>
      <c r="V4" s="416"/>
      <c r="W4" s="415" t="s">
        <v>495</v>
      </c>
      <c r="X4" s="415" t="s">
        <v>434</v>
      </c>
      <c r="Y4" s="415" t="s">
        <v>2</v>
      </c>
      <c r="Z4" s="412" t="s">
        <v>499</v>
      </c>
      <c r="AA4" s="429" t="s">
        <v>103</v>
      </c>
      <c r="AB4" s="430"/>
      <c r="AC4" s="430"/>
      <c r="AD4" s="430"/>
      <c r="AE4" s="430"/>
      <c r="AF4" s="431"/>
      <c r="AG4" s="414"/>
      <c r="AH4" s="235"/>
    </row>
    <row r="5" spans="1:35" s="237" customFormat="1" ht="33" customHeight="1">
      <c r="A5" s="416"/>
      <c r="B5" s="416"/>
      <c r="C5" s="416"/>
      <c r="D5" s="416"/>
      <c r="E5" s="369"/>
      <c r="F5" s="367"/>
      <c r="G5" s="416"/>
      <c r="H5" s="416"/>
      <c r="I5" s="416"/>
      <c r="J5" s="416"/>
      <c r="K5" s="416"/>
      <c r="L5" s="416"/>
      <c r="M5" s="416"/>
      <c r="N5" s="416"/>
      <c r="O5" s="236"/>
      <c r="P5" s="236"/>
      <c r="Q5" s="368"/>
      <c r="R5" s="416"/>
      <c r="S5" s="416"/>
      <c r="T5" s="416"/>
      <c r="U5" s="416"/>
      <c r="V5" s="416"/>
      <c r="W5" s="416"/>
      <c r="X5" s="416"/>
      <c r="Y5" s="416"/>
      <c r="Z5" s="414"/>
      <c r="AA5" s="412" t="s">
        <v>503</v>
      </c>
      <c r="AB5" s="428" t="s">
        <v>103</v>
      </c>
      <c r="AC5" s="428"/>
      <c r="AD5" s="412" t="s">
        <v>504</v>
      </c>
      <c r="AE5" s="422" t="s">
        <v>103</v>
      </c>
      <c r="AF5" s="423"/>
      <c r="AG5" s="414"/>
      <c r="AH5" s="235"/>
      <c r="AI5" s="214">
        <f>H7-334687+19980+81305</f>
        <v>1579945</v>
      </c>
    </row>
    <row r="6" spans="1:36" s="237" customFormat="1" ht="78" customHeight="1">
      <c r="A6" s="417"/>
      <c r="B6" s="417"/>
      <c r="C6" s="417"/>
      <c r="D6" s="417"/>
      <c r="E6" s="369"/>
      <c r="F6" s="367"/>
      <c r="G6" s="417"/>
      <c r="H6" s="417"/>
      <c r="I6" s="417"/>
      <c r="J6" s="417"/>
      <c r="K6" s="417"/>
      <c r="L6" s="417"/>
      <c r="M6" s="417"/>
      <c r="N6" s="417"/>
      <c r="O6" s="236"/>
      <c r="P6" s="236"/>
      <c r="Q6" s="368"/>
      <c r="R6" s="417"/>
      <c r="S6" s="417"/>
      <c r="T6" s="417"/>
      <c r="U6" s="417"/>
      <c r="V6" s="417"/>
      <c r="W6" s="417"/>
      <c r="X6" s="417"/>
      <c r="Y6" s="417"/>
      <c r="Z6" s="413"/>
      <c r="AA6" s="413"/>
      <c r="AB6" s="219" t="s">
        <v>434</v>
      </c>
      <c r="AC6" s="219" t="s">
        <v>513</v>
      </c>
      <c r="AD6" s="413"/>
      <c r="AE6" s="219" t="s">
        <v>434</v>
      </c>
      <c r="AF6" s="219" t="s">
        <v>513</v>
      </c>
      <c r="AG6" s="413"/>
      <c r="AH6" s="235"/>
      <c r="AI6" s="214">
        <v>-221687</v>
      </c>
      <c r="AJ6" s="237">
        <f>AI6-AD7</f>
        <v>64215</v>
      </c>
    </row>
    <row r="7" spans="1:45" s="224" customFormat="1" ht="48.75" customHeight="1">
      <c r="A7" s="215"/>
      <c r="B7" s="236" t="s">
        <v>432</v>
      </c>
      <c r="C7" s="236"/>
      <c r="D7" s="215"/>
      <c r="E7" s="238"/>
      <c r="F7" s="214"/>
      <c r="G7" s="214">
        <f>G8+G107+G113+G116+G130</f>
        <v>1990285</v>
      </c>
      <c r="H7" s="214">
        <f aca="true" t="shared" si="0" ref="H7:AF7">H8+H107+H113+H116+H130</f>
        <v>1813347</v>
      </c>
      <c r="I7" s="214">
        <f t="shared" si="0"/>
        <v>913347</v>
      </c>
      <c r="J7" s="214">
        <f t="shared" si="0"/>
        <v>900000</v>
      </c>
      <c r="K7" s="214">
        <f t="shared" si="0"/>
        <v>1996360</v>
      </c>
      <c r="L7" s="214">
        <f t="shared" si="0"/>
        <v>1813347</v>
      </c>
      <c r="M7" s="214">
        <f t="shared" si="0"/>
        <v>891367</v>
      </c>
      <c r="N7" s="214">
        <f t="shared" si="0"/>
        <v>921980</v>
      </c>
      <c r="O7" s="214">
        <f t="shared" si="0"/>
        <v>967000</v>
      </c>
      <c r="P7" s="214">
        <f t="shared" si="0"/>
        <v>757950</v>
      </c>
      <c r="Q7" s="214">
        <f t="shared" si="0"/>
        <v>127428.40522875817</v>
      </c>
      <c r="R7" s="214">
        <f t="shared" si="0"/>
        <v>1786090</v>
      </c>
      <c r="S7" s="214">
        <f t="shared" si="0"/>
        <v>1667377</v>
      </c>
      <c r="T7" s="214">
        <f t="shared" si="0"/>
        <v>997427</v>
      </c>
      <c r="U7" s="214">
        <f t="shared" si="0"/>
        <v>669950</v>
      </c>
      <c r="V7" s="214">
        <f t="shared" si="0"/>
        <v>1415695</v>
      </c>
      <c r="W7" s="214">
        <f t="shared" si="0"/>
        <v>1383475</v>
      </c>
      <c r="X7" s="214">
        <f t="shared" si="0"/>
        <v>711525</v>
      </c>
      <c r="Y7" s="214">
        <f t="shared" si="0"/>
        <v>671950</v>
      </c>
      <c r="Z7" s="214">
        <f t="shared" si="0"/>
        <v>-283902</v>
      </c>
      <c r="AA7" s="214">
        <f t="shared" si="0"/>
        <v>2000</v>
      </c>
      <c r="AB7" s="214">
        <f t="shared" si="0"/>
        <v>0</v>
      </c>
      <c r="AC7" s="214">
        <f t="shared" si="0"/>
        <v>2000</v>
      </c>
      <c r="AD7" s="214">
        <f t="shared" si="0"/>
        <v>-285902</v>
      </c>
      <c r="AE7" s="214">
        <f t="shared" si="0"/>
        <v>-285902</v>
      </c>
      <c r="AF7" s="214">
        <f t="shared" si="0"/>
        <v>0</v>
      </c>
      <c r="AG7" s="215"/>
      <c r="AH7" s="375">
        <f>S7+Z7</f>
        <v>1383475</v>
      </c>
      <c r="AI7" s="240">
        <f>W7-AH7</f>
        <v>0</v>
      </c>
      <c r="AJ7" s="224">
        <f>N7-J7</f>
        <v>21980</v>
      </c>
      <c r="AK7" s="224">
        <f>S7-L7</f>
        <v>-145970</v>
      </c>
      <c r="AS7" s="224" t="e">
        <f>+AS9+AS45+AS60+#REF!+AS64</f>
        <v>#REF!</v>
      </c>
    </row>
    <row r="8" spans="1:37" s="224" customFormat="1" ht="59.25" customHeight="1">
      <c r="A8" s="236" t="s">
        <v>377</v>
      </c>
      <c r="B8" s="241" t="s">
        <v>63</v>
      </c>
      <c r="C8" s="236"/>
      <c r="D8" s="215"/>
      <c r="E8" s="238"/>
      <c r="F8" s="214"/>
      <c r="G8" s="214">
        <f>G9+G28+G45+G60+G64+G92</f>
        <v>1566885</v>
      </c>
      <c r="H8" s="214">
        <f aca="true" t="shared" si="1" ref="H8:AF8">H9+H28+H45+H60+H64+H92</f>
        <v>1430160</v>
      </c>
      <c r="I8" s="214">
        <f t="shared" si="1"/>
        <v>735160</v>
      </c>
      <c r="J8" s="214">
        <f t="shared" si="1"/>
        <v>695000</v>
      </c>
      <c r="K8" s="214">
        <f t="shared" si="1"/>
        <v>1652865</v>
      </c>
      <c r="L8" s="214">
        <f t="shared" si="1"/>
        <v>1527445</v>
      </c>
      <c r="M8" s="214">
        <f t="shared" si="1"/>
        <v>725465</v>
      </c>
      <c r="N8" s="214">
        <f t="shared" si="1"/>
        <v>801980</v>
      </c>
      <c r="O8" s="214">
        <f t="shared" si="1"/>
        <v>847000</v>
      </c>
      <c r="P8" s="214">
        <f t="shared" si="1"/>
        <v>757950</v>
      </c>
      <c r="Q8" s="214">
        <f t="shared" si="1"/>
        <v>7428.40522875817</v>
      </c>
      <c r="R8" s="214">
        <f t="shared" si="1"/>
        <v>1406415</v>
      </c>
      <c r="S8" s="214">
        <f t="shared" si="1"/>
        <v>1345295</v>
      </c>
      <c r="T8" s="214">
        <f t="shared" si="1"/>
        <v>678315</v>
      </c>
      <c r="U8" s="214">
        <f t="shared" si="1"/>
        <v>666980</v>
      </c>
      <c r="V8" s="214">
        <f t="shared" si="1"/>
        <v>1190015</v>
      </c>
      <c r="W8" s="214">
        <f t="shared" si="1"/>
        <v>1174795</v>
      </c>
      <c r="X8" s="214">
        <f t="shared" si="1"/>
        <v>505815</v>
      </c>
      <c r="Y8" s="214">
        <f t="shared" si="1"/>
        <v>668980</v>
      </c>
      <c r="Z8" s="214">
        <f t="shared" si="1"/>
        <v>-170500</v>
      </c>
      <c r="AA8" s="214">
        <f t="shared" si="1"/>
        <v>2000</v>
      </c>
      <c r="AB8" s="214">
        <f t="shared" si="1"/>
        <v>0</v>
      </c>
      <c r="AC8" s="214">
        <f t="shared" si="1"/>
        <v>2000</v>
      </c>
      <c r="AD8" s="214">
        <f t="shared" si="1"/>
        <v>-172500</v>
      </c>
      <c r="AE8" s="214">
        <f t="shared" si="1"/>
        <v>-172500</v>
      </c>
      <c r="AF8" s="214">
        <f t="shared" si="1"/>
        <v>0</v>
      </c>
      <c r="AG8" s="215"/>
      <c r="AH8" s="239">
        <f>AB7+AE7</f>
        <v>-285902</v>
      </c>
      <c r="AI8" s="240"/>
      <c r="AK8" s="224">
        <f aca="true" t="shared" si="2" ref="AK8:AK71">S8-L8</f>
        <v>-182150</v>
      </c>
    </row>
    <row r="9" spans="1:45" s="224" customFormat="1" ht="62.25" customHeight="1">
      <c r="A9" s="242" t="s">
        <v>176</v>
      </c>
      <c r="B9" s="243" t="s">
        <v>416</v>
      </c>
      <c r="C9" s="289"/>
      <c r="D9" s="215"/>
      <c r="E9" s="238"/>
      <c r="F9" s="214"/>
      <c r="G9" s="214">
        <f>SUM(G11:G27)</f>
        <v>819100</v>
      </c>
      <c r="H9" s="214">
        <f>SUM(H11:H27)</f>
        <v>730600</v>
      </c>
      <c r="I9" s="214">
        <f>SUM(I11:I27)</f>
        <v>265600</v>
      </c>
      <c r="J9" s="214">
        <f>SUM(J11:J27)</f>
        <v>465000</v>
      </c>
      <c r="K9" s="214">
        <f>SUM(K11:K27)</f>
        <v>819100</v>
      </c>
      <c r="L9" s="214">
        <f aca="true" t="shared" si="3" ref="L9:AF9">SUM(L11:L27)</f>
        <v>730600</v>
      </c>
      <c r="M9" s="214">
        <f t="shared" si="3"/>
        <v>265600</v>
      </c>
      <c r="N9" s="214">
        <f t="shared" si="3"/>
        <v>465000</v>
      </c>
      <c r="O9" s="214">
        <f t="shared" si="3"/>
        <v>291100</v>
      </c>
      <c r="P9" s="214">
        <f t="shared" si="3"/>
        <v>526000</v>
      </c>
      <c r="Q9" s="214">
        <f t="shared" si="3"/>
        <v>1596.4444444444443</v>
      </c>
      <c r="R9" s="214">
        <f t="shared" si="3"/>
        <v>584100</v>
      </c>
      <c r="S9" s="214">
        <f t="shared" si="3"/>
        <v>559900</v>
      </c>
      <c r="T9" s="214">
        <f t="shared" si="3"/>
        <v>229900</v>
      </c>
      <c r="U9" s="214">
        <f t="shared" si="3"/>
        <v>330000</v>
      </c>
      <c r="V9" s="214">
        <f t="shared" si="3"/>
        <v>474200</v>
      </c>
      <c r="W9" s="214">
        <f t="shared" si="3"/>
        <v>470000</v>
      </c>
      <c r="X9" s="214">
        <f t="shared" si="3"/>
        <v>140000</v>
      </c>
      <c r="Y9" s="214">
        <f t="shared" si="3"/>
        <v>330000</v>
      </c>
      <c r="Z9" s="214">
        <f t="shared" si="3"/>
        <v>-89900</v>
      </c>
      <c r="AA9" s="214">
        <f t="shared" si="3"/>
        <v>0</v>
      </c>
      <c r="AB9" s="214">
        <f t="shared" si="3"/>
        <v>0</v>
      </c>
      <c r="AC9" s="214">
        <f t="shared" si="3"/>
        <v>0</v>
      </c>
      <c r="AD9" s="214">
        <f t="shared" si="3"/>
        <v>-89900</v>
      </c>
      <c r="AE9" s="214">
        <f t="shared" si="3"/>
        <v>-89900</v>
      </c>
      <c r="AF9" s="214">
        <f t="shared" si="3"/>
        <v>0</v>
      </c>
      <c r="AG9" s="215"/>
      <c r="AH9" s="223">
        <f>AF7+AC7</f>
        <v>2000</v>
      </c>
      <c r="AI9" s="244">
        <f>AB7+AE7</f>
        <v>-285902</v>
      </c>
      <c r="AK9" s="224">
        <f t="shared" si="2"/>
        <v>-170700</v>
      </c>
      <c r="AS9" s="224">
        <f>+O9*0.8</f>
        <v>232880</v>
      </c>
    </row>
    <row r="10" spans="1:37" s="224" customFormat="1" ht="64.5" customHeight="1">
      <c r="A10" s="242"/>
      <c r="B10" s="326" t="s">
        <v>515</v>
      </c>
      <c r="C10" s="330"/>
      <c r="D10" s="215"/>
      <c r="E10" s="238"/>
      <c r="F10" s="214"/>
      <c r="G10" s="214"/>
      <c r="H10" s="214"/>
      <c r="I10" s="214"/>
      <c r="J10" s="214"/>
      <c r="K10" s="214"/>
      <c r="L10" s="214"/>
      <c r="M10" s="214"/>
      <c r="N10" s="214"/>
      <c r="O10" s="214"/>
      <c r="P10" s="214"/>
      <c r="Q10" s="221"/>
      <c r="R10" s="221"/>
      <c r="S10" s="221"/>
      <c r="T10" s="221"/>
      <c r="U10" s="221"/>
      <c r="V10" s="221"/>
      <c r="W10" s="221"/>
      <c r="X10" s="221"/>
      <c r="Y10" s="221"/>
      <c r="Z10" s="221"/>
      <c r="AA10" s="221"/>
      <c r="AB10" s="222"/>
      <c r="AC10" s="222"/>
      <c r="AD10" s="221"/>
      <c r="AE10" s="222"/>
      <c r="AF10" s="222"/>
      <c r="AG10" s="215"/>
      <c r="AH10" s="223">
        <f>AA8+AD8</f>
        <v>-170500</v>
      </c>
      <c r="AI10" s="224">
        <f>+L7-AI7</f>
        <v>1813347</v>
      </c>
      <c r="AK10" s="224">
        <f t="shared" si="2"/>
        <v>0</v>
      </c>
    </row>
    <row r="11" spans="1:37" s="224" customFormat="1" ht="78" customHeight="1">
      <c r="A11" s="216">
        <v>1</v>
      </c>
      <c r="B11" s="217" t="s">
        <v>414</v>
      </c>
      <c r="C11" s="220" t="s">
        <v>53</v>
      </c>
      <c r="D11" s="220" t="s">
        <v>423</v>
      </c>
      <c r="E11" s="219" t="s">
        <v>472</v>
      </c>
      <c r="F11" s="220"/>
      <c r="G11" s="215">
        <v>40000</v>
      </c>
      <c r="H11" s="215">
        <f>SUM(I11:J11)</f>
        <v>40000</v>
      </c>
      <c r="I11" s="215">
        <v>20000</v>
      </c>
      <c r="J11" s="215">
        <v>20000</v>
      </c>
      <c r="K11" s="215">
        <f>G11</f>
        <v>40000</v>
      </c>
      <c r="L11" s="215">
        <f>+M11+N11</f>
        <v>40000</v>
      </c>
      <c r="M11" s="215">
        <v>20000</v>
      </c>
      <c r="N11" s="215">
        <v>20000</v>
      </c>
      <c r="O11" s="215">
        <v>20000</v>
      </c>
      <c r="P11" s="215">
        <f>+G11-O11</f>
        <v>20000</v>
      </c>
      <c r="Q11" s="221">
        <f aca="true" t="shared" si="4" ref="Q11:Q27">+L11/G11%</f>
        <v>100</v>
      </c>
      <c r="R11" s="221">
        <f>K11</f>
        <v>40000</v>
      </c>
      <c r="S11" s="221">
        <f>T11+U11</f>
        <v>40000</v>
      </c>
      <c r="T11" s="221">
        <f>M11</f>
        <v>20000</v>
      </c>
      <c r="U11" s="221">
        <f>N11</f>
        <v>20000</v>
      </c>
      <c r="V11" s="221">
        <f>R11</f>
        <v>40000</v>
      </c>
      <c r="W11" s="221">
        <f>SUM(X11:Y11)</f>
        <v>40000</v>
      </c>
      <c r="X11" s="221">
        <f>T11</f>
        <v>20000</v>
      </c>
      <c r="Y11" s="221">
        <f>U11</f>
        <v>20000</v>
      </c>
      <c r="Z11" s="221"/>
      <c r="AA11" s="221"/>
      <c r="AB11" s="222"/>
      <c r="AC11" s="222"/>
      <c r="AD11" s="221"/>
      <c r="AE11" s="222"/>
      <c r="AF11" s="222"/>
      <c r="AG11" s="215"/>
      <c r="AH11" s="223"/>
      <c r="AK11" s="224">
        <f t="shared" si="2"/>
        <v>0</v>
      </c>
    </row>
    <row r="12" spans="1:37" s="224" customFormat="1" ht="78" customHeight="1">
      <c r="A12" s="216">
        <v>2</v>
      </c>
      <c r="B12" s="217" t="s">
        <v>429</v>
      </c>
      <c r="C12" s="220" t="s">
        <v>386</v>
      </c>
      <c r="D12" s="220" t="s">
        <v>423</v>
      </c>
      <c r="E12" s="219" t="s">
        <v>471</v>
      </c>
      <c r="F12" s="220"/>
      <c r="G12" s="215">
        <v>100000</v>
      </c>
      <c r="H12" s="215">
        <f aca="true" t="shared" si="5" ref="H12:H27">SUM(I12:J12)</f>
        <v>100000</v>
      </c>
      <c r="I12" s="215">
        <f>M12</f>
        <v>50000</v>
      </c>
      <c r="J12" s="215">
        <f>N12</f>
        <v>50000</v>
      </c>
      <c r="K12" s="215">
        <f aca="true" t="shared" si="6" ref="K12:K27">G12</f>
        <v>100000</v>
      </c>
      <c r="L12" s="215">
        <f aca="true" t="shared" si="7" ref="L12:L27">+M12+N12</f>
        <v>100000</v>
      </c>
      <c r="M12" s="215">
        <v>50000</v>
      </c>
      <c r="N12" s="215">
        <v>50000</v>
      </c>
      <c r="O12" s="215">
        <v>50000</v>
      </c>
      <c r="P12" s="215">
        <f>+G12-O12</f>
        <v>50000</v>
      </c>
      <c r="Q12" s="221">
        <f t="shared" si="4"/>
        <v>100</v>
      </c>
      <c r="R12" s="221">
        <f aca="true" t="shared" si="8" ref="R12:R22">K12</f>
        <v>100000</v>
      </c>
      <c r="S12" s="221">
        <f aca="true" t="shared" si="9" ref="S12:S22">T12+U12</f>
        <v>100000</v>
      </c>
      <c r="T12" s="221">
        <f aca="true" t="shared" si="10" ref="T12:T18">M12</f>
        <v>50000</v>
      </c>
      <c r="U12" s="221">
        <f aca="true" t="shared" si="11" ref="U12:U22">N12</f>
        <v>50000</v>
      </c>
      <c r="V12" s="221">
        <f aca="true" t="shared" si="12" ref="V12:V27">R12</f>
        <v>100000</v>
      </c>
      <c r="W12" s="221">
        <f aca="true" t="shared" si="13" ref="W12:W18">SUM(X12:Y12)</f>
        <v>100000</v>
      </c>
      <c r="X12" s="221">
        <f aca="true" t="shared" si="14" ref="X12:X18">T12</f>
        <v>50000</v>
      </c>
      <c r="Y12" s="221">
        <f aca="true" t="shared" si="15" ref="Y12:Y17">U12</f>
        <v>50000</v>
      </c>
      <c r="Z12" s="221"/>
      <c r="AA12" s="221"/>
      <c r="AB12" s="222"/>
      <c r="AC12" s="222"/>
      <c r="AD12" s="221"/>
      <c r="AE12" s="222"/>
      <c r="AF12" s="222"/>
      <c r="AG12" s="215"/>
      <c r="AH12" s="223"/>
      <c r="AK12" s="224">
        <f t="shared" si="2"/>
        <v>0</v>
      </c>
    </row>
    <row r="13" spans="1:37" s="224" customFormat="1" ht="78" customHeight="1">
      <c r="A13" s="216">
        <v>3</v>
      </c>
      <c r="B13" s="217" t="s">
        <v>444</v>
      </c>
      <c r="C13" s="220" t="s">
        <v>53</v>
      </c>
      <c r="D13" s="220" t="s">
        <v>423</v>
      </c>
      <c r="E13" s="219"/>
      <c r="F13" s="220"/>
      <c r="G13" s="215">
        <v>10000</v>
      </c>
      <c r="H13" s="215">
        <f t="shared" si="5"/>
        <v>10000</v>
      </c>
      <c r="I13" s="215">
        <f aca="true" t="shared" si="16" ref="I13:I27">M13</f>
        <v>0</v>
      </c>
      <c r="J13" s="215">
        <f aca="true" t="shared" si="17" ref="J13:J27">N13</f>
        <v>10000</v>
      </c>
      <c r="K13" s="215">
        <f t="shared" si="6"/>
        <v>10000</v>
      </c>
      <c r="L13" s="215">
        <f t="shared" si="7"/>
        <v>10000</v>
      </c>
      <c r="M13" s="215"/>
      <c r="N13" s="215">
        <v>10000</v>
      </c>
      <c r="O13" s="215">
        <v>0</v>
      </c>
      <c r="P13" s="215">
        <f>+G13-O13</f>
        <v>10000</v>
      </c>
      <c r="Q13" s="221">
        <f t="shared" si="4"/>
        <v>100</v>
      </c>
      <c r="R13" s="221">
        <f t="shared" si="8"/>
        <v>10000</v>
      </c>
      <c r="S13" s="221">
        <f t="shared" si="9"/>
        <v>10000</v>
      </c>
      <c r="T13" s="221">
        <f t="shared" si="10"/>
        <v>0</v>
      </c>
      <c r="U13" s="221">
        <f t="shared" si="11"/>
        <v>10000</v>
      </c>
      <c r="V13" s="221">
        <f t="shared" si="12"/>
        <v>10000</v>
      </c>
      <c r="W13" s="221">
        <f t="shared" si="13"/>
        <v>10000</v>
      </c>
      <c r="X13" s="221">
        <f t="shared" si="14"/>
        <v>0</v>
      </c>
      <c r="Y13" s="221">
        <f t="shared" si="15"/>
        <v>10000</v>
      </c>
      <c r="Z13" s="221"/>
      <c r="AA13" s="221"/>
      <c r="AB13" s="222"/>
      <c r="AC13" s="222"/>
      <c r="AD13" s="221"/>
      <c r="AE13" s="222"/>
      <c r="AF13" s="222"/>
      <c r="AG13" s="215"/>
      <c r="AH13" s="223"/>
      <c r="AJ13" s="224" t="s">
        <v>51</v>
      </c>
      <c r="AK13" s="224">
        <f t="shared" si="2"/>
        <v>0</v>
      </c>
    </row>
    <row r="14" spans="1:37" s="224" customFormat="1" ht="78" customHeight="1">
      <c r="A14" s="216">
        <v>4</v>
      </c>
      <c r="B14" s="217" t="s">
        <v>445</v>
      </c>
      <c r="C14" s="220" t="s">
        <v>53</v>
      </c>
      <c r="D14" s="220" t="s">
        <v>423</v>
      </c>
      <c r="E14" s="219" t="s">
        <v>447</v>
      </c>
      <c r="F14" s="220"/>
      <c r="G14" s="215">
        <v>9500</v>
      </c>
      <c r="H14" s="215">
        <f t="shared" si="5"/>
        <v>9500</v>
      </c>
      <c r="I14" s="215">
        <f t="shared" si="16"/>
        <v>9500</v>
      </c>
      <c r="J14" s="215">
        <f t="shared" si="17"/>
        <v>0</v>
      </c>
      <c r="K14" s="215">
        <f t="shared" si="6"/>
        <v>9500</v>
      </c>
      <c r="L14" s="215">
        <f t="shared" si="7"/>
        <v>9500</v>
      </c>
      <c r="M14" s="215">
        <v>9500</v>
      </c>
      <c r="N14" s="215"/>
      <c r="O14" s="215">
        <f>+G14</f>
        <v>9500</v>
      </c>
      <c r="P14" s="215">
        <f>+G14-O14</f>
        <v>0</v>
      </c>
      <c r="Q14" s="221">
        <f t="shared" si="4"/>
        <v>100</v>
      </c>
      <c r="R14" s="221">
        <f t="shared" si="8"/>
        <v>9500</v>
      </c>
      <c r="S14" s="221">
        <f t="shared" si="9"/>
        <v>9500</v>
      </c>
      <c r="T14" s="221">
        <f>M14</f>
        <v>9500</v>
      </c>
      <c r="U14" s="221">
        <f t="shared" si="11"/>
        <v>0</v>
      </c>
      <c r="V14" s="221">
        <f t="shared" si="12"/>
        <v>9500</v>
      </c>
      <c r="W14" s="221">
        <f t="shared" si="13"/>
        <v>9500</v>
      </c>
      <c r="X14" s="221">
        <f t="shared" si="14"/>
        <v>9500</v>
      </c>
      <c r="Y14" s="221">
        <f t="shared" si="15"/>
        <v>0</v>
      </c>
      <c r="Z14" s="221"/>
      <c r="AA14" s="221"/>
      <c r="AB14" s="222"/>
      <c r="AC14" s="222"/>
      <c r="AD14" s="221"/>
      <c r="AE14" s="222"/>
      <c r="AF14" s="222"/>
      <c r="AG14" s="215"/>
      <c r="AH14" s="223"/>
      <c r="AK14" s="224">
        <f t="shared" si="2"/>
        <v>0</v>
      </c>
    </row>
    <row r="15" spans="1:37" s="224" customFormat="1" ht="78" customHeight="1">
      <c r="A15" s="216">
        <v>5</v>
      </c>
      <c r="B15" s="217" t="s">
        <v>461</v>
      </c>
      <c r="C15" s="220" t="s">
        <v>53</v>
      </c>
      <c r="D15" s="218" t="s">
        <v>451</v>
      </c>
      <c r="E15" s="219" t="s">
        <v>467</v>
      </c>
      <c r="F15" s="220"/>
      <c r="G15" s="215">
        <v>11200</v>
      </c>
      <c r="H15" s="215">
        <f t="shared" si="5"/>
        <v>11200</v>
      </c>
      <c r="I15" s="215">
        <f t="shared" si="16"/>
        <v>11200</v>
      </c>
      <c r="J15" s="215">
        <f t="shared" si="17"/>
        <v>0</v>
      </c>
      <c r="K15" s="215">
        <f t="shared" si="6"/>
        <v>11200</v>
      </c>
      <c r="L15" s="215">
        <f>+M15+N15</f>
        <v>11200</v>
      </c>
      <c r="M15" s="215">
        <v>11200</v>
      </c>
      <c r="N15" s="215"/>
      <c r="O15" s="215">
        <v>11200</v>
      </c>
      <c r="P15" s="215">
        <f>+G15-O15</f>
        <v>0</v>
      </c>
      <c r="Q15" s="221">
        <f t="shared" si="4"/>
        <v>100</v>
      </c>
      <c r="R15" s="221">
        <f t="shared" si="8"/>
        <v>11200</v>
      </c>
      <c r="S15" s="221">
        <f t="shared" si="9"/>
        <v>11200</v>
      </c>
      <c r="T15" s="221">
        <f t="shared" si="10"/>
        <v>11200</v>
      </c>
      <c r="U15" s="221">
        <f t="shared" si="11"/>
        <v>0</v>
      </c>
      <c r="V15" s="221">
        <f t="shared" si="12"/>
        <v>11200</v>
      </c>
      <c r="W15" s="221">
        <f t="shared" si="13"/>
        <v>11200</v>
      </c>
      <c r="X15" s="221">
        <f t="shared" si="14"/>
        <v>11200</v>
      </c>
      <c r="Y15" s="221">
        <f>U15</f>
        <v>0</v>
      </c>
      <c r="Z15" s="221"/>
      <c r="AA15" s="221"/>
      <c r="AB15" s="222"/>
      <c r="AC15" s="222"/>
      <c r="AD15" s="221"/>
      <c r="AE15" s="222"/>
      <c r="AF15" s="222"/>
      <c r="AG15" s="215"/>
      <c r="AH15" s="223"/>
      <c r="AK15" s="224">
        <f t="shared" si="2"/>
        <v>0</v>
      </c>
    </row>
    <row r="16" spans="1:37" s="224" customFormat="1" ht="78" customHeight="1">
      <c r="A16" s="216">
        <v>6</v>
      </c>
      <c r="B16" s="217" t="s">
        <v>454</v>
      </c>
      <c r="C16" s="220" t="s">
        <v>53</v>
      </c>
      <c r="D16" s="218" t="s">
        <v>4</v>
      </c>
      <c r="E16" s="219" t="s">
        <v>455</v>
      </c>
      <c r="F16" s="220"/>
      <c r="G16" s="215">
        <v>4000</v>
      </c>
      <c r="H16" s="215">
        <f t="shared" si="5"/>
        <v>4000</v>
      </c>
      <c r="I16" s="215">
        <f t="shared" si="16"/>
        <v>4000</v>
      </c>
      <c r="J16" s="215">
        <f t="shared" si="17"/>
        <v>0</v>
      </c>
      <c r="K16" s="215">
        <f t="shared" si="6"/>
        <v>4000</v>
      </c>
      <c r="L16" s="215">
        <f t="shared" si="7"/>
        <v>4000</v>
      </c>
      <c r="M16" s="215">
        <v>4000</v>
      </c>
      <c r="N16" s="215"/>
      <c r="O16" s="215">
        <v>4000</v>
      </c>
      <c r="P16" s="215"/>
      <c r="Q16" s="221">
        <f t="shared" si="4"/>
        <v>100</v>
      </c>
      <c r="R16" s="221">
        <f t="shared" si="8"/>
        <v>4000</v>
      </c>
      <c r="S16" s="221">
        <f t="shared" si="9"/>
        <v>4000</v>
      </c>
      <c r="T16" s="221">
        <f>M16</f>
        <v>4000</v>
      </c>
      <c r="U16" s="221">
        <f t="shared" si="11"/>
        <v>0</v>
      </c>
      <c r="V16" s="221">
        <f t="shared" si="12"/>
        <v>4000</v>
      </c>
      <c r="W16" s="221">
        <f t="shared" si="13"/>
        <v>4000</v>
      </c>
      <c r="X16" s="221">
        <f t="shared" si="14"/>
        <v>4000</v>
      </c>
      <c r="Y16" s="221">
        <f t="shared" si="15"/>
        <v>0</v>
      </c>
      <c r="Z16" s="221"/>
      <c r="AA16" s="221"/>
      <c r="AB16" s="222"/>
      <c r="AC16" s="222"/>
      <c r="AD16" s="221"/>
      <c r="AE16" s="222"/>
      <c r="AF16" s="222"/>
      <c r="AG16" s="215"/>
      <c r="AH16" s="223"/>
      <c r="AK16" s="224">
        <f t="shared" si="2"/>
        <v>0</v>
      </c>
    </row>
    <row r="17" spans="1:37" s="224" customFormat="1" ht="78" customHeight="1">
      <c r="A17" s="216">
        <v>7</v>
      </c>
      <c r="B17" s="217" t="s">
        <v>448</v>
      </c>
      <c r="C17" s="220" t="s">
        <v>53</v>
      </c>
      <c r="D17" s="220" t="s">
        <v>423</v>
      </c>
      <c r="E17" s="219" t="s">
        <v>449</v>
      </c>
      <c r="F17" s="220"/>
      <c r="G17" s="215">
        <v>21000</v>
      </c>
      <c r="H17" s="215">
        <f t="shared" si="5"/>
        <v>16800</v>
      </c>
      <c r="I17" s="215">
        <f t="shared" si="16"/>
        <v>16800</v>
      </c>
      <c r="J17" s="215">
        <f t="shared" si="17"/>
        <v>0</v>
      </c>
      <c r="K17" s="215">
        <f t="shared" si="6"/>
        <v>21000</v>
      </c>
      <c r="L17" s="215">
        <f>+M17+N17</f>
        <v>16800</v>
      </c>
      <c r="M17" s="215">
        <f>+G17*0.8</f>
        <v>16800</v>
      </c>
      <c r="N17" s="215"/>
      <c r="O17" s="215">
        <v>14000</v>
      </c>
      <c r="P17" s="215">
        <f>+G17-O17</f>
        <v>7000</v>
      </c>
      <c r="Q17" s="221">
        <f t="shared" si="4"/>
        <v>80</v>
      </c>
      <c r="R17" s="221">
        <f t="shared" si="8"/>
        <v>21000</v>
      </c>
      <c r="S17" s="221">
        <f t="shared" si="9"/>
        <v>16800</v>
      </c>
      <c r="T17" s="221">
        <f t="shared" si="10"/>
        <v>16800</v>
      </c>
      <c r="U17" s="221">
        <f t="shared" si="11"/>
        <v>0</v>
      </c>
      <c r="V17" s="221">
        <f t="shared" si="12"/>
        <v>21000</v>
      </c>
      <c r="W17" s="221">
        <f t="shared" si="13"/>
        <v>16800</v>
      </c>
      <c r="X17" s="221">
        <f t="shared" si="14"/>
        <v>16800</v>
      </c>
      <c r="Y17" s="221">
        <f t="shared" si="15"/>
        <v>0</v>
      </c>
      <c r="Z17" s="221"/>
      <c r="AA17" s="221"/>
      <c r="AB17" s="222"/>
      <c r="AC17" s="222"/>
      <c r="AD17" s="221"/>
      <c r="AE17" s="222"/>
      <c r="AF17" s="222"/>
      <c r="AG17" s="215"/>
      <c r="AH17" s="223"/>
      <c r="AK17" s="224">
        <f t="shared" si="2"/>
        <v>0</v>
      </c>
    </row>
    <row r="18" spans="1:37" s="224" customFormat="1" ht="78" customHeight="1">
      <c r="A18" s="216">
        <v>8</v>
      </c>
      <c r="B18" s="217" t="s">
        <v>452</v>
      </c>
      <c r="C18" s="220" t="s">
        <v>53</v>
      </c>
      <c r="D18" s="218" t="s">
        <v>451</v>
      </c>
      <c r="E18" s="219" t="s">
        <v>468</v>
      </c>
      <c r="F18" s="220"/>
      <c r="G18" s="215">
        <v>6500</v>
      </c>
      <c r="H18" s="215">
        <f t="shared" si="5"/>
        <v>6500</v>
      </c>
      <c r="I18" s="215">
        <f t="shared" si="16"/>
        <v>6500</v>
      </c>
      <c r="J18" s="215">
        <f t="shared" si="17"/>
        <v>0</v>
      </c>
      <c r="K18" s="215">
        <f t="shared" si="6"/>
        <v>6500</v>
      </c>
      <c r="L18" s="215">
        <f t="shared" si="7"/>
        <v>6500</v>
      </c>
      <c r="M18" s="215">
        <v>6500</v>
      </c>
      <c r="N18" s="215"/>
      <c r="O18" s="215">
        <v>6500</v>
      </c>
      <c r="P18" s="215">
        <f aca="true" t="shared" si="18" ref="P18:P27">+G18-O18</f>
        <v>0</v>
      </c>
      <c r="Q18" s="221">
        <f t="shared" si="4"/>
        <v>100</v>
      </c>
      <c r="R18" s="221">
        <f>K18</f>
        <v>6500</v>
      </c>
      <c r="S18" s="221">
        <f t="shared" si="9"/>
        <v>6500</v>
      </c>
      <c r="T18" s="221">
        <f t="shared" si="10"/>
        <v>6500</v>
      </c>
      <c r="U18" s="221">
        <f t="shared" si="11"/>
        <v>0</v>
      </c>
      <c r="V18" s="221">
        <f t="shared" si="12"/>
        <v>6500</v>
      </c>
      <c r="W18" s="221">
        <f t="shared" si="13"/>
        <v>6500</v>
      </c>
      <c r="X18" s="221">
        <f t="shared" si="14"/>
        <v>6500</v>
      </c>
      <c r="Y18" s="221">
        <f>U18</f>
        <v>0</v>
      </c>
      <c r="Z18" s="221"/>
      <c r="AA18" s="221"/>
      <c r="AB18" s="222"/>
      <c r="AC18" s="222"/>
      <c r="AD18" s="221"/>
      <c r="AE18" s="222"/>
      <c r="AF18" s="222"/>
      <c r="AG18" s="215"/>
      <c r="AH18" s="223"/>
      <c r="AK18" s="224">
        <f t="shared" si="2"/>
        <v>0</v>
      </c>
    </row>
    <row r="19" spans="1:37" s="224" customFormat="1" ht="78" customHeight="1">
      <c r="A19" s="216">
        <v>9</v>
      </c>
      <c r="B19" s="217" t="s">
        <v>453</v>
      </c>
      <c r="C19" s="220" t="s">
        <v>53</v>
      </c>
      <c r="D19" s="218" t="s">
        <v>451</v>
      </c>
      <c r="E19" s="219" t="s">
        <v>469</v>
      </c>
      <c r="F19" s="220"/>
      <c r="G19" s="215">
        <v>4300</v>
      </c>
      <c r="H19" s="215">
        <f t="shared" si="5"/>
        <v>4300</v>
      </c>
      <c r="I19" s="215">
        <f t="shared" si="16"/>
        <v>4300</v>
      </c>
      <c r="J19" s="215">
        <f t="shared" si="17"/>
        <v>0</v>
      </c>
      <c r="K19" s="215">
        <f t="shared" si="6"/>
        <v>4300</v>
      </c>
      <c r="L19" s="215">
        <f t="shared" si="7"/>
        <v>4300</v>
      </c>
      <c r="M19" s="215">
        <v>4300</v>
      </c>
      <c r="N19" s="215"/>
      <c r="O19" s="215">
        <v>4300</v>
      </c>
      <c r="P19" s="215">
        <f t="shared" si="18"/>
        <v>0</v>
      </c>
      <c r="Q19" s="221">
        <f t="shared" si="4"/>
        <v>100</v>
      </c>
      <c r="R19" s="221">
        <f t="shared" si="8"/>
        <v>4300</v>
      </c>
      <c r="S19" s="221">
        <f t="shared" si="9"/>
        <v>4300</v>
      </c>
      <c r="T19" s="221">
        <f>M19</f>
        <v>4300</v>
      </c>
      <c r="U19" s="221">
        <f t="shared" si="11"/>
        <v>0</v>
      </c>
      <c r="V19" s="221">
        <v>0</v>
      </c>
      <c r="W19" s="221">
        <v>0</v>
      </c>
      <c r="X19" s="221">
        <v>0</v>
      </c>
      <c r="Y19" s="221">
        <v>0</v>
      </c>
      <c r="Z19" s="221">
        <f>AA19+AD19</f>
        <v>-4300</v>
      </c>
      <c r="AA19" s="221"/>
      <c r="AB19" s="222"/>
      <c r="AC19" s="222"/>
      <c r="AD19" s="221">
        <f>AE19</f>
        <v>-4300</v>
      </c>
      <c r="AE19" s="222">
        <f>X19-T19</f>
        <v>-4300</v>
      </c>
      <c r="AF19" s="222"/>
      <c r="AG19" s="215"/>
      <c r="AH19" s="223"/>
      <c r="AK19" s="224">
        <f t="shared" si="2"/>
        <v>0</v>
      </c>
    </row>
    <row r="20" spans="1:37" s="224" customFormat="1" ht="78" customHeight="1">
      <c r="A20" s="216">
        <v>10</v>
      </c>
      <c r="B20" s="217" t="s">
        <v>450</v>
      </c>
      <c r="C20" s="220" t="s">
        <v>53</v>
      </c>
      <c r="D20" s="218" t="s">
        <v>451</v>
      </c>
      <c r="E20" s="219" t="s">
        <v>466</v>
      </c>
      <c r="F20" s="220"/>
      <c r="G20" s="215">
        <v>5600</v>
      </c>
      <c r="H20" s="215">
        <f t="shared" si="5"/>
        <v>5600</v>
      </c>
      <c r="I20" s="215">
        <f t="shared" si="16"/>
        <v>5600</v>
      </c>
      <c r="J20" s="215">
        <f t="shared" si="17"/>
        <v>0</v>
      </c>
      <c r="K20" s="215">
        <f t="shared" si="6"/>
        <v>5600</v>
      </c>
      <c r="L20" s="215">
        <f t="shared" si="7"/>
        <v>5600</v>
      </c>
      <c r="M20" s="215">
        <v>5600</v>
      </c>
      <c r="N20" s="215"/>
      <c r="O20" s="215">
        <v>5600</v>
      </c>
      <c r="P20" s="215">
        <f>+G16-O16</f>
        <v>0</v>
      </c>
      <c r="Q20" s="221">
        <f t="shared" si="4"/>
        <v>100</v>
      </c>
      <c r="R20" s="221">
        <f t="shared" si="8"/>
        <v>5600</v>
      </c>
      <c r="S20" s="221">
        <f t="shared" si="9"/>
        <v>5600</v>
      </c>
      <c r="T20" s="221">
        <f>M20</f>
        <v>5600</v>
      </c>
      <c r="U20" s="221">
        <f t="shared" si="11"/>
        <v>0</v>
      </c>
      <c r="V20" s="221">
        <v>0</v>
      </c>
      <c r="W20" s="221">
        <v>0</v>
      </c>
      <c r="X20" s="221">
        <v>0</v>
      </c>
      <c r="Y20" s="221">
        <v>0</v>
      </c>
      <c r="Z20" s="221">
        <f>AA20+AD20</f>
        <v>-5600</v>
      </c>
      <c r="AA20" s="221"/>
      <c r="AB20" s="222"/>
      <c r="AC20" s="222"/>
      <c r="AD20" s="221">
        <f>AE20</f>
        <v>-5600</v>
      </c>
      <c r="AE20" s="222">
        <f>X20-T20</f>
        <v>-5600</v>
      </c>
      <c r="AF20" s="222"/>
      <c r="AG20" s="215"/>
      <c r="AH20" s="223"/>
      <c r="AK20" s="224">
        <f t="shared" si="2"/>
        <v>0</v>
      </c>
    </row>
    <row r="21" spans="1:37" s="224" customFormat="1" ht="78" customHeight="1">
      <c r="A21" s="216">
        <v>11</v>
      </c>
      <c r="B21" s="217" t="s">
        <v>50</v>
      </c>
      <c r="C21" s="220" t="s">
        <v>53</v>
      </c>
      <c r="D21" s="218" t="s">
        <v>451</v>
      </c>
      <c r="E21" s="219" t="s">
        <v>470</v>
      </c>
      <c r="F21" s="220"/>
      <c r="G21" s="215">
        <v>7000</v>
      </c>
      <c r="H21" s="215">
        <f t="shared" si="5"/>
        <v>7000</v>
      </c>
      <c r="I21" s="215">
        <f t="shared" si="16"/>
        <v>7000</v>
      </c>
      <c r="J21" s="215">
        <f t="shared" si="17"/>
        <v>0</v>
      </c>
      <c r="K21" s="215">
        <f t="shared" si="6"/>
        <v>7000</v>
      </c>
      <c r="L21" s="215">
        <f t="shared" si="7"/>
        <v>7000</v>
      </c>
      <c r="M21" s="215">
        <v>7000</v>
      </c>
      <c r="N21" s="215"/>
      <c r="O21" s="215">
        <v>7000</v>
      </c>
      <c r="P21" s="215"/>
      <c r="Q21" s="221">
        <f t="shared" si="4"/>
        <v>100</v>
      </c>
      <c r="R21" s="221">
        <f>K21</f>
        <v>7000</v>
      </c>
      <c r="S21" s="221">
        <f t="shared" si="9"/>
        <v>7000</v>
      </c>
      <c r="T21" s="221">
        <f>M21</f>
        <v>7000</v>
      </c>
      <c r="U21" s="221">
        <f t="shared" si="11"/>
        <v>0</v>
      </c>
      <c r="V21" s="221">
        <f t="shared" si="12"/>
        <v>7000</v>
      </c>
      <c r="W21" s="221">
        <f>SUM(X21:Y21)</f>
        <v>7000</v>
      </c>
      <c r="X21" s="221">
        <f>T21</f>
        <v>7000</v>
      </c>
      <c r="Y21" s="221">
        <f>U21</f>
        <v>0</v>
      </c>
      <c r="Z21" s="221"/>
      <c r="AA21" s="221"/>
      <c r="AB21" s="222"/>
      <c r="AC21" s="222"/>
      <c r="AD21" s="221"/>
      <c r="AE21" s="222"/>
      <c r="AF21" s="222"/>
      <c r="AG21" s="215"/>
      <c r="AH21" s="223"/>
      <c r="AK21" s="224">
        <f t="shared" si="2"/>
        <v>0</v>
      </c>
    </row>
    <row r="22" spans="1:37" s="224" customFormat="1" ht="78" customHeight="1">
      <c r="A22" s="216">
        <v>12</v>
      </c>
      <c r="B22" s="217" t="s">
        <v>464</v>
      </c>
      <c r="C22" s="220" t="s">
        <v>53</v>
      </c>
      <c r="D22" s="220" t="s">
        <v>27</v>
      </c>
      <c r="E22" s="219" t="s">
        <v>465</v>
      </c>
      <c r="F22" s="220"/>
      <c r="G22" s="215">
        <v>100000</v>
      </c>
      <c r="H22" s="215">
        <f t="shared" si="5"/>
        <v>80000</v>
      </c>
      <c r="I22" s="215">
        <f t="shared" si="16"/>
        <v>80000</v>
      </c>
      <c r="J22" s="215">
        <f t="shared" si="17"/>
        <v>0</v>
      </c>
      <c r="K22" s="215">
        <f t="shared" si="6"/>
        <v>100000</v>
      </c>
      <c r="L22" s="215">
        <f t="shared" si="7"/>
        <v>80000</v>
      </c>
      <c r="M22" s="215">
        <f>+G22*0.8</f>
        <v>80000</v>
      </c>
      <c r="N22" s="215"/>
      <c r="O22" s="215">
        <f>+G22</f>
        <v>100000</v>
      </c>
      <c r="P22" s="215">
        <f t="shared" si="18"/>
        <v>0</v>
      </c>
      <c r="Q22" s="221">
        <f t="shared" si="4"/>
        <v>80</v>
      </c>
      <c r="R22" s="221">
        <f t="shared" si="8"/>
        <v>100000</v>
      </c>
      <c r="S22" s="221">
        <f t="shared" si="9"/>
        <v>80000</v>
      </c>
      <c r="T22" s="221">
        <f>M22</f>
        <v>80000</v>
      </c>
      <c r="U22" s="221">
        <f t="shared" si="11"/>
        <v>0</v>
      </c>
      <c r="V22" s="221">
        <v>0</v>
      </c>
      <c r="W22" s="221">
        <v>0</v>
      </c>
      <c r="X22" s="221">
        <v>0</v>
      </c>
      <c r="Y22" s="221">
        <v>0</v>
      </c>
      <c r="Z22" s="221">
        <f>AA22+AD22</f>
        <v>-80000</v>
      </c>
      <c r="AA22" s="221"/>
      <c r="AB22" s="222"/>
      <c r="AC22" s="222"/>
      <c r="AD22" s="221">
        <f>AE22</f>
        <v>-80000</v>
      </c>
      <c r="AE22" s="222">
        <f>X22-T22</f>
        <v>-80000</v>
      </c>
      <c r="AF22" s="222"/>
      <c r="AG22" s="215"/>
      <c r="AH22" s="223"/>
      <c r="AI22" s="224">
        <v>-20000</v>
      </c>
      <c r="AK22" s="224">
        <f t="shared" si="2"/>
        <v>0</v>
      </c>
    </row>
    <row r="23" spans="1:37" s="224" customFormat="1" ht="78" customHeight="1">
      <c r="A23" s="216">
        <v>13</v>
      </c>
      <c r="B23" s="217" t="s">
        <v>456</v>
      </c>
      <c r="C23" s="220" t="s">
        <v>53</v>
      </c>
      <c r="D23" s="220" t="s">
        <v>27</v>
      </c>
      <c r="E23" s="219" t="s">
        <v>457</v>
      </c>
      <c r="F23" s="220"/>
      <c r="G23" s="215">
        <v>180000</v>
      </c>
      <c r="H23" s="215">
        <f t="shared" si="5"/>
        <v>155600</v>
      </c>
      <c r="I23" s="215">
        <f t="shared" si="16"/>
        <v>41900</v>
      </c>
      <c r="J23" s="215">
        <f t="shared" si="17"/>
        <v>113700</v>
      </c>
      <c r="K23" s="215">
        <f t="shared" si="6"/>
        <v>180000</v>
      </c>
      <c r="L23" s="215">
        <f t="shared" si="7"/>
        <v>155600</v>
      </c>
      <c r="M23" s="215">
        <f>50000-8100</f>
        <v>41900</v>
      </c>
      <c r="N23" s="215">
        <f>150000*0.75+1200</f>
        <v>113700</v>
      </c>
      <c r="O23" s="215">
        <v>50000</v>
      </c>
      <c r="P23" s="215">
        <f t="shared" si="18"/>
        <v>130000</v>
      </c>
      <c r="Q23" s="221">
        <f t="shared" si="4"/>
        <v>86.44444444444444</v>
      </c>
      <c r="R23" s="221">
        <v>0</v>
      </c>
      <c r="S23" s="221">
        <v>0</v>
      </c>
      <c r="T23" s="221">
        <v>0</v>
      </c>
      <c r="U23" s="221">
        <v>0</v>
      </c>
      <c r="V23" s="221">
        <f t="shared" si="12"/>
        <v>0</v>
      </c>
      <c r="W23" s="221">
        <f>SUM(X23:Y23)</f>
        <v>0</v>
      </c>
      <c r="X23" s="221">
        <f aca="true" t="shared" si="19" ref="X23:Y27">T23</f>
        <v>0</v>
      </c>
      <c r="Y23" s="221">
        <f t="shared" si="19"/>
        <v>0</v>
      </c>
      <c r="Z23" s="221"/>
      <c r="AA23" s="221"/>
      <c r="AB23" s="222"/>
      <c r="AC23" s="222"/>
      <c r="AD23" s="221"/>
      <c r="AE23" s="222"/>
      <c r="AF23" s="222"/>
      <c r="AG23" s="215"/>
      <c r="AH23" s="223"/>
      <c r="AK23" s="224">
        <f t="shared" si="2"/>
        <v>-155600</v>
      </c>
    </row>
    <row r="24" spans="1:37" s="224" customFormat="1" ht="78" customHeight="1">
      <c r="A24" s="216">
        <v>14</v>
      </c>
      <c r="B24" s="246" t="s">
        <v>25</v>
      </c>
      <c r="C24" s="220" t="s">
        <v>53</v>
      </c>
      <c r="D24" s="218" t="s">
        <v>451</v>
      </c>
      <c r="E24" s="219" t="s">
        <v>26</v>
      </c>
      <c r="F24" s="220"/>
      <c r="G24" s="215">
        <v>11000</v>
      </c>
      <c r="H24" s="215">
        <f t="shared" si="5"/>
        <v>8800</v>
      </c>
      <c r="I24" s="215">
        <f t="shared" si="16"/>
        <v>8800</v>
      </c>
      <c r="J24" s="215">
        <f t="shared" si="17"/>
        <v>0</v>
      </c>
      <c r="K24" s="215">
        <f t="shared" si="6"/>
        <v>11000</v>
      </c>
      <c r="L24" s="215">
        <f t="shared" si="7"/>
        <v>8800</v>
      </c>
      <c r="M24" s="215">
        <f>+G24*0.8</f>
        <v>8800</v>
      </c>
      <c r="N24" s="215">
        <f>+P24</f>
        <v>0</v>
      </c>
      <c r="O24" s="215">
        <v>9000</v>
      </c>
      <c r="P24" s="215"/>
      <c r="Q24" s="221">
        <f t="shared" si="4"/>
        <v>80</v>
      </c>
      <c r="R24" s="221"/>
      <c r="S24" s="221">
        <v>0</v>
      </c>
      <c r="T24" s="221">
        <v>0</v>
      </c>
      <c r="U24" s="221">
        <v>0</v>
      </c>
      <c r="V24" s="221">
        <f t="shared" si="12"/>
        <v>0</v>
      </c>
      <c r="W24" s="221">
        <f>SUM(X24:Y24)</f>
        <v>0</v>
      </c>
      <c r="X24" s="221">
        <f t="shared" si="19"/>
        <v>0</v>
      </c>
      <c r="Y24" s="221">
        <f t="shared" si="19"/>
        <v>0</v>
      </c>
      <c r="Z24" s="221"/>
      <c r="AA24" s="221"/>
      <c r="AB24" s="222"/>
      <c r="AC24" s="222"/>
      <c r="AD24" s="221"/>
      <c r="AE24" s="221"/>
      <c r="AF24" s="222"/>
      <c r="AG24" s="215"/>
      <c r="AH24" s="223"/>
      <c r="AK24" s="224">
        <f t="shared" si="2"/>
        <v>-8800</v>
      </c>
    </row>
    <row r="25" spans="1:37" s="224" customFormat="1" ht="78" customHeight="1">
      <c r="A25" s="216">
        <v>15</v>
      </c>
      <c r="B25" s="217" t="s">
        <v>458</v>
      </c>
      <c r="C25" s="220" t="s">
        <v>386</v>
      </c>
      <c r="D25" s="220" t="s">
        <v>27</v>
      </c>
      <c r="E25" s="219" t="s">
        <v>462</v>
      </c>
      <c r="F25" s="220"/>
      <c r="G25" s="215">
        <f>200000-15000</f>
        <v>185000</v>
      </c>
      <c r="H25" s="215">
        <f t="shared" si="5"/>
        <v>166500</v>
      </c>
      <c r="I25" s="215">
        <f t="shared" si="16"/>
        <v>0</v>
      </c>
      <c r="J25" s="215">
        <f t="shared" si="17"/>
        <v>166500</v>
      </c>
      <c r="K25" s="215">
        <f t="shared" si="6"/>
        <v>185000</v>
      </c>
      <c r="L25" s="215">
        <f t="shared" si="7"/>
        <v>166500</v>
      </c>
      <c r="M25" s="215">
        <f>+O25</f>
        <v>0</v>
      </c>
      <c r="N25" s="215">
        <f>+G25*0.9</f>
        <v>166500</v>
      </c>
      <c r="O25" s="215">
        <v>0</v>
      </c>
      <c r="P25" s="215">
        <f t="shared" si="18"/>
        <v>185000</v>
      </c>
      <c r="Q25" s="221">
        <f t="shared" si="4"/>
        <v>90</v>
      </c>
      <c r="R25" s="221">
        <v>265000</v>
      </c>
      <c r="S25" s="221">
        <f>T25+U25</f>
        <v>265000</v>
      </c>
      <c r="T25" s="221">
        <v>15000</v>
      </c>
      <c r="U25" s="221">
        <v>250000</v>
      </c>
      <c r="V25" s="221">
        <f t="shared" si="12"/>
        <v>265000</v>
      </c>
      <c r="W25" s="221">
        <f>SUM(X25:Y25)</f>
        <v>265000</v>
      </c>
      <c r="X25" s="221">
        <f t="shared" si="19"/>
        <v>15000</v>
      </c>
      <c r="Y25" s="221">
        <f t="shared" si="19"/>
        <v>250000</v>
      </c>
      <c r="Z25" s="221"/>
      <c r="AA25" s="221"/>
      <c r="AB25" s="222"/>
      <c r="AC25" s="222"/>
      <c r="AD25" s="221"/>
      <c r="AE25" s="222"/>
      <c r="AF25" s="222"/>
      <c r="AG25" s="215"/>
      <c r="AH25" s="223"/>
      <c r="AK25" s="224">
        <f t="shared" si="2"/>
        <v>98500</v>
      </c>
    </row>
    <row r="26" spans="1:37" s="224" customFormat="1" ht="78" customHeight="1">
      <c r="A26" s="216">
        <v>16</v>
      </c>
      <c r="B26" s="217" t="s">
        <v>463</v>
      </c>
      <c r="C26" s="220" t="s">
        <v>53</v>
      </c>
      <c r="D26" s="220" t="s">
        <v>27</v>
      </c>
      <c r="E26" s="219" t="s">
        <v>459</v>
      </c>
      <c r="F26" s="220"/>
      <c r="G26" s="215">
        <v>96000</v>
      </c>
      <c r="H26" s="215">
        <f t="shared" si="5"/>
        <v>76800</v>
      </c>
      <c r="I26" s="215">
        <f t="shared" si="16"/>
        <v>0</v>
      </c>
      <c r="J26" s="215">
        <f t="shared" si="17"/>
        <v>76800</v>
      </c>
      <c r="K26" s="215">
        <f t="shared" si="6"/>
        <v>96000</v>
      </c>
      <c r="L26" s="215">
        <f t="shared" si="7"/>
        <v>76800</v>
      </c>
      <c r="M26" s="215">
        <f>+O26</f>
        <v>0</v>
      </c>
      <c r="N26" s="215">
        <f>+G26*0.8</f>
        <v>76800</v>
      </c>
      <c r="O26" s="215">
        <v>0</v>
      </c>
      <c r="P26" s="215">
        <f t="shared" si="18"/>
        <v>96000</v>
      </c>
      <c r="Q26" s="221">
        <f t="shared" si="4"/>
        <v>80</v>
      </c>
      <c r="R26" s="221">
        <v>0</v>
      </c>
      <c r="S26" s="221">
        <v>0</v>
      </c>
      <c r="T26" s="221">
        <v>0</v>
      </c>
      <c r="U26" s="221">
        <v>0</v>
      </c>
      <c r="V26" s="221">
        <f t="shared" si="12"/>
        <v>0</v>
      </c>
      <c r="W26" s="221">
        <f>SUM(X26:Y26)</f>
        <v>0</v>
      </c>
      <c r="X26" s="221">
        <f t="shared" si="19"/>
        <v>0</v>
      </c>
      <c r="Y26" s="221">
        <f t="shared" si="19"/>
        <v>0</v>
      </c>
      <c r="Z26" s="221"/>
      <c r="AA26" s="221"/>
      <c r="AB26" s="222"/>
      <c r="AC26" s="222"/>
      <c r="AD26" s="221"/>
      <c r="AE26" s="222"/>
      <c r="AF26" s="222"/>
      <c r="AG26" s="215"/>
      <c r="AH26" s="223"/>
      <c r="AK26" s="224">
        <f t="shared" si="2"/>
        <v>-76800</v>
      </c>
    </row>
    <row r="27" spans="1:37" s="224" customFormat="1" ht="78" customHeight="1">
      <c r="A27" s="216">
        <v>17</v>
      </c>
      <c r="B27" s="217" t="s">
        <v>430</v>
      </c>
      <c r="C27" s="220" t="s">
        <v>53</v>
      </c>
      <c r="D27" s="218" t="s">
        <v>451</v>
      </c>
      <c r="E27" s="219" t="s">
        <v>460</v>
      </c>
      <c r="F27" s="220"/>
      <c r="G27" s="215">
        <v>28000</v>
      </c>
      <c r="H27" s="215">
        <f t="shared" si="5"/>
        <v>28000</v>
      </c>
      <c r="I27" s="215">
        <f t="shared" si="16"/>
        <v>0</v>
      </c>
      <c r="J27" s="215">
        <f t="shared" si="17"/>
        <v>28000</v>
      </c>
      <c r="K27" s="215">
        <f t="shared" si="6"/>
        <v>28000</v>
      </c>
      <c r="L27" s="215">
        <f t="shared" si="7"/>
        <v>28000</v>
      </c>
      <c r="M27" s="215">
        <f>+O27</f>
        <v>0</v>
      </c>
      <c r="N27" s="215">
        <f>+P27</f>
        <v>28000</v>
      </c>
      <c r="O27" s="215">
        <v>0</v>
      </c>
      <c r="P27" s="215">
        <f t="shared" si="18"/>
        <v>28000</v>
      </c>
      <c r="Q27" s="221">
        <f t="shared" si="4"/>
        <v>100</v>
      </c>
      <c r="R27" s="221">
        <v>0</v>
      </c>
      <c r="S27" s="221">
        <v>0</v>
      </c>
      <c r="T27" s="221">
        <v>0</v>
      </c>
      <c r="U27" s="221">
        <v>0</v>
      </c>
      <c r="V27" s="221">
        <f t="shared" si="12"/>
        <v>0</v>
      </c>
      <c r="W27" s="221">
        <f>SUM(X27:Y27)</f>
        <v>0</v>
      </c>
      <c r="X27" s="221">
        <f t="shared" si="19"/>
        <v>0</v>
      </c>
      <c r="Y27" s="221">
        <f t="shared" si="19"/>
        <v>0</v>
      </c>
      <c r="Z27" s="221"/>
      <c r="AA27" s="221"/>
      <c r="AB27" s="222"/>
      <c r="AC27" s="222"/>
      <c r="AD27" s="221"/>
      <c r="AE27" s="222"/>
      <c r="AF27" s="222"/>
      <c r="AG27" s="215"/>
      <c r="AH27" s="223"/>
      <c r="AK27" s="224">
        <f t="shared" si="2"/>
        <v>-28000</v>
      </c>
    </row>
    <row r="28" spans="1:58" s="227" customFormat="1" ht="64.5" customHeight="1">
      <c r="A28" s="242" t="s">
        <v>193</v>
      </c>
      <c r="B28" s="243" t="s">
        <v>413</v>
      </c>
      <c r="C28" s="220"/>
      <c r="D28" s="215"/>
      <c r="E28" s="238">
        <f>SUM(E30:E42)</f>
        <v>0</v>
      </c>
      <c r="F28" s="214"/>
      <c r="G28" s="214">
        <f aca="true" t="shared" si="20" ref="G28:AG28">SUM(G30:G44)</f>
        <v>187400</v>
      </c>
      <c r="H28" s="214">
        <f t="shared" si="20"/>
        <v>175400</v>
      </c>
      <c r="I28" s="214">
        <f t="shared" si="20"/>
        <v>33400</v>
      </c>
      <c r="J28" s="214">
        <f t="shared" si="20"/>
        <v>142000</v>
      </c>
      <c r="K28" s="214">
        <f t="shared" si="20"/>
        <v>200380</v>
      </c>
      <c r="L28" s="214">
        <f t="shared" si="20"/>
        <v>188380</v>
      </c>
      <c r="M28" s="214">
        <f t="shared" si="20"/>
        <v>26400</v>
      </c>
      <c r="N28" s="214">
        <f t="shared" si="20"/>
        <v>161980</v>
      </c>
      <c r="O28" s="214">
        <f t="shared" si="20"/>
        <v>45400</v>
      </c>
      <c r="P28" s="214">
        <f t="shared" si="20"/>
        <v>182000</v>
      </c>
      <c r="Q28" s="214">
        <f t="shared" si="20"/>
        <v>766.6666666666667</v>
      </c>
      <c r="R28" s="214">
        <f t="shared" si="20"/>
        <v>200380</v>
      </c>
      <c r="S28" s="214">
        <f t="shared" si="20"/>
        <v>188380</v>
      </c>
      <c r="T28" s="214">
        <f t="shared" si="20"/>
        <v>26400</v>
      </c>
      <c r="U28" s="214">
        <f t="shared" si="20"/>
        <v>161980</v>
      </c>
      <c r="V28" s="214">
        <f t="shared" si="20"/>
        <v>200380</v>
      </c>
      <c r="W28" s="214">
        <f t="shared" si="20"/>
        <v>190380</v>
      </c>
      <c r="X28" s="214">
        <f t="shared" si="20"/>
        <v>26400</v>
      </c>
      <c r="Y28" s="214">
        <f t="shared" si="20"/>
        <v>163980</v>
      </c>
      <c r="Z28" s="214">
        <f t="shared" si="20"/>
        <v>2000</v>
      </c>
      <c r="AA28" s="214">
        <f t="shared" si="20"/>
        <v>2000</v>
      </c>
      <c r="AB28" s="214">
        <f t="shared" si="20"/>
        <v>0</v>
      </c>
      <c r="AC28" s="214">
        <f t="shared" si="20"/>
        <v>2000</v>
      </c>
      <c r="AD28" s="214">
        <f t="shared" si="20"/>
        <v>0</v>
      </c>
      <c r="AE28" s="214">
        <f t="shared" si="20"/>
        <v>0</v>
      </c>
      <c r="AF28" s="214">
        <f t="shared" si="20"/>
        <v>0</v>
      </c>
      <c r="AG28" s="214">
        <f t="shared" si="20"/>
        <v>0</v>
      </c>
      <c r="AH28" s="223"/>
      <c r="AI28" s="247">
        <f>+L28/L7%</f>
        <v>10.388524645310577</v>
      </c>
      <c r="AK28" s="224">
        <f t="shared" si="2"/>
        <v>0</v>
      </c>
      <c r="AS28" s="228"/>
      <c r="AT28" s="228"/>
      <c r="AU28" s="228"/>
      <c r="AV28" s="228"/>
      <c r="AW28" s="228"/>
      <c r="AX28" s="228"/>
      <c r="AY28" s="228"/>
      <c r="AZ28" s="228"/>
      <c r="BA28" s="228"/>
      <c r="BB28" s="228"/>
      <c r="BC28" s="228"/>
      <c r="BD28" s="228"/>
      <c r="BE28" s="228"/>
      <c r="BF28" s="228"/>
    </row>
    <row r="29" spans="1:58" s="227" customFormat="1" ht="54.75" customHeight="1">
      <c r="A29" s="242"/>
      <c r="B29" s="245" t="s">
        <v>48</v>
      </c>
      <c r="C29" s="220"/>
      <c r="D29" s="215"/>
      <c r="E29" s="238"/>
      <c r="F29" s="214"/>
      <c r="G29" s="214"/>
      <c r="H29" s="214"/>
      <c r="I29" s="214"/>
      <c r="J29" s="214"/>
      <c r="K29" s="214"/>
      <c r="L29" s="214"/>
      <c r="M29" s="214"/>
      <c r="N29" s="214"/>
      <c r="O29" s="214"/>
      <c r="P29" s="214"/>
      <c r="Q29" s="221"/>
      <c r="R29" s="221"/>
      <c r="S29" s="221"/>
      <c r="T29" s="221"/>
      <c r="U29" s="221"/>
      <c r="V29" s="221"/>
      <c r="W29" s="221"/>
      <c r="X29" s="221"/>
      <c r="Y29" s="221"/>
      <c r="Z29" s="221"/>
      <c r="AA29" s="221"/>
      <c r="AB29" s="222"/>
      <c r="AC29" s="222"/>
      <c r="AD29" s="221"/>
      <c r="AE29" s="222"/>
      <c r="AF29" s="222"/>
      <c r="AG29" s="215"/>
      <c r="AH29" s="223"/>
      <c r="AK29" s="224">
        <f t="shared" si="2"/>
        <v>0</v>
      </c>
      <c r="AS29" s="228"/>
      <c r="AT29" s="228"/>
      <c r="AU29" s="228"/>
      <c r="AV29" s="228"/>
      <c r="AW29" s="228"/>
      <c r="AX29" s="228"/>
      <c r="AY29" s="228"/>
      <c r="AZ29" s="228"/>
      <c r="BA29" s="228"/>
      <c r="BB29" s="228"/>
      <c r="BC29" s="228"/>
      <c r="BD29" s="228"/>
      <c r="BE29" s="228"/>
      <c r="BF29" s="228"/>
    </row>
    <row r="30" spans="1:58" s="227" customFormat="1" ht="78" customHeight="1">
      <c r="A30" s="216">
        <v>1</v>
      </c>
      <c r="B30" s="248" t="s">
        <v>420</v>
      </c>
      <c r="C30" s="220" t="s">
        <v>53</v>
      </c>
      <c r="D30" s="220" t="s">
        <v>423</v>
      </c>
      <c r="E30" s="219" t="s">
        <v>422</v>
      </c>
      <c r="F30" s="220"/>
      <c r="G30" s="215">
        <v>7900</v>
      </c>
      <c r="H30" s="215">
        <f>I30+J30</f>
        <v>7900</v>
      </c>
      <c r="I30" s="215">
        <f>M30</f>
        <v>7900</v>
      </c>
      <c r="J30" s="215">
        <f>N30</f>
        <v>0</v>
      </c>
      <c r="K30" s="215">
        <f>G30</f>
        <v>7900</v>
      </c>
      <c r="L30" s="215">
        <f>+M30+N30</f>
        <v>7900</v>
      </c>
      <c r="M30" s="215">
        <v>7900</v>
      </c>
      <c r="N30" s="215"/>
      <c r="O30" s="215">
        <f>+G30</f>
        <v>7900</v>
      </c>
      <c r="P30" s="215">
        <f aca="true" t="shared" si="21" ref="P30:P37">+G30-O30</f>
        <v>0</v>
      </c>
      <c r="Q30" s="221">
        <f>+L30/G30%</f>
        <v>100</v>
      </c>
      <c r="R30" s="221">
        <f aca="true" t="shared" si="22" ref="R30:R44">K30</f>
        <v>7900</v>
      </c>
      <c r="S30" s="221">
        <f aca="true" t="shared" si="23" ref="S30:S36">T30+U30</f>
        <v>7900</v>
      </c>
      <c r="T30" s="221">
        <f aca="true" t="shared" si="24" ref="T30:T44">M30</f>
        <v>7900</v>
      </c>
      <c r="U30" s="221">
        <f>N30</f>
        <v>0</v>
      </c>
      <c r="V30" s="221">
        <f>R30</f>
        <v>7900</v>
      </c>
      <c r="W30" s="221">
        <f aca="true" t="shared" si="25" ref="W30:W36">SUM(X30:Y30)</f>
        <v>7900</v>
      </c>
      <c r="X30" s="221">
        <f>T30</f>
        <v>7900</v>
      </c>
      <c r="Y30" s="221">
        <f aca="true" t="shared" si="26" ref="Y30:Y44">U30</f>
        <v>0</v>
      </c>
      <c r="Z30" s="221"/>
      <c r="AA30" s="221"/>
      <c r="AB30" s="222"/>
      <c r="AC30" s="222"/>
      <c r="AD30" s="221"/>
      <c r="AE30" s="222"/>
      <c r="AF30" s="222"/>
      <c r="AG30" s="215"/>
      <c r="AH30" s="223"/>
      <c r="AK30" s="224">
        <f t="shared" si="2"/>
        <v>0</v>
      </c>
      <c r="AS30" s="228"/>
      <c r="AT30" s="228"/>
      <c r="AU30" s="228"/>
      <c r="AV30" s="228"/>
      <c r="AW30" s="228"/>
      <c r="AX30" s="228"/>
      <c r="AY30" s="228"/>
      <c r="AZ30" s="228"/>
      <c r="BA30" s="228"/>
      <c r="BB30" s="228"/>
      <c r="BC30" s="228"/>
      <c r="BD30" s="228"/>
      <c r="BE30" s="228"/>
      <c r="BF30" s="228"/>
    </row>
    <row r="31" spans="1:58" s="227" customFormat="1" ht="78" customHeight="1">
      <c r="A31" s="216">
        <v>2</v>
      </c>
      <c r="B31" s="217" t="s">
        <v>605</v>
      </c>
      <c r="C31" s="220" t="s">
        <v>53</v>
      </c>
      <c r="D31" s="220" t="s">
        <v>423</v>
      </c>
      <c r="E31" s="225" t="s">
        <v>421</v>
      </c>
      <c r="F31" s="376" t="s">
        <v>7</v>
      </c>
      <c r="G31" s="215">
        <v>75000</v>
      </c>
      <c r="H31" s="215">
        <f aca="true" t="shared" si="27" ref="H31:H42">I31+J31</f>
        <v>65000</v>
      </c>
      <c r="I31" s="215">
        <f aca="true" t="shared" si="28" ref="I31:I42">M31</f>
        <v>0</v>
      </c>
      <c r="J31" s="215">
        <f aca="true" t="shared" si="29" ref="J31:J41">N31</f>
        <v>65000</v>
      </c>
      <c r="K31" s="215">
        <f aca="true" t="shared" si="30" ref="K31:K42">G31</f>
        <v>75000</v>
      </c>
      <c r="L31" s="215">
        <f>+M31+N31</f>
        <v>65000</v>
      </c>
      <c r="M31" s="215">
        <f>+O31</f>
        <v>0</v>
      </c>
      <c r="N31" s="215">
        <v>65000</v>
      </c>
      <c r="O31" s="215">
        <v>0</v>
      </c>
      <c r="P31" s="215">
        <f t="shared" si="21"/>
        <v>75000</v>
      </c>
      <c r="Q31" s="221">
        <f>+L31/G31%</f>
        <v>86.66666666666667</v>
      </c>
      <c r="R31" s="221">
        <f t="shared" si="22"/>
        <v>75000</v>
      </c>
      <c r="S31" s="221">
        <f t="shared" si="23"/>
        <v>65000</v>
      </c>
      <c r="T31" s="221">
        <f t="shared" si="24"/>
        <v>0</v>
      </c>
      <c r="U31" s="221">
        <f aca="true" t="shared" si="31" ref="U31:U44">N31</f>
        <v>65000</v>
      </c>
      <c r="V31" s="221">
        <f aca="true" t="shared" si="32" ref="V31:V44">R31</f>
        <v>75000</v>
      </c>
      <c r="W31" s="215">
        <f>X31+Y31</f>
        <v>67000</v>
      </c>
      <c r="X31" s="221">
        <f aca="true" t="shared" si="33" ref="X31:X44">T31</f>
        <v>0</v>
      </c>
      <c r="Y31" s="221">
        <v>67000</v>
      </c>
      <c r="Z31" s="221">
        <f>AA31+AD31</f>
        <v>2000</v>
      </c>
      <c r="AA31" s="221">
        <f>AC31</f>
        <v>2000</v>
      </c>
      <c r="AB31" s="222"/>
      <c r="AC31" s="222">
        <v>2000</v>
      </c>
      <c r="AD31" s="221"/>
      <c r="AE31" s="222"/>
      <c r="AF31" s="222"/>
      <c r="AG31" s="215" t="s">
        <v>606</v>
      </c>
      <c r="AH31" s="223"/>
      <c r="AK31" s="224">
        <f t="shared" si="2"/>
        <v>0</v>
      </c>
      <c r="AS31" s="228"/>
      <c r="AT31" s="228"/>
      <c r="AU31" s="228"/>
      <c r="AV31" s="228"/>
      <c r="AW31" s="228"/>
      <c r="AX31" s="228"/>
      <c r="AY31" s="228"/>
      <c r="AZ31" s="228"/>
      <c r="BA31" s="228"/>
      <c r="BB31" s="228"/>
      <c r="BC31" s="228"/>
      <c r="BD31" s="228"/>
      <c r="BE31" s="228"/>
      <c r="BF31" s="228"/>
    </row>
    <row r="32" spans="1:58" s="227" customFormat="1" ht="78" customHeight="1">
      <c r="A32" s="216">
        <v>3</v>
      </c>
      <c r="B32" s="217" t="s">
        <v>1</v>
      </c>
      <c r="C32" s="220" t="s">
        <v>53</v>
      </c>
      <c r="D32" s="220" t="s">
        <v>423</v>
      </c>
      <c r="E32" s="249" t="s">
        <v>8</v>
      </c>
      <c r="F32" s="250"/>
      <c r="G32" s="215">
        <v>15000</v>
      </c>
      <c r="H32" s="215">
        <f t="shared" si="27"/>
        <v>15000</v>
      </c>
      <c r="I32" s="215">
        <f t="shared" si="28"/>
        <v>0</v>
      </c>
      <c r="J32" s="215">
        <f t="shared" si="29"/>
        <v>15000</v>
      </c>
      <c r="K32" s="215">
        <f t="shared" si="30"/>
        <v>15000</v>
      </c>
      <c r="L32" s="215">
        <f>+M32+N32</f>
        <v>15000</v>
      </c>
      <c r="M32" s="215">
        <f>+O32</f>
        <v>0</v>
      </c>
      <c r="N32" s="215">
        <v>15000</v>
      </c>
      <c r="O32" s="215">
        <v>0</v>
      </c>
      <c r="P32" s="215">
        <f t="shared" si="21"/>
        <v>15000</v>
      </c>
      <c r="Q32" s="221">
        <f>+L32/G32%</f>
        <v>100</v>
      </c>
      <c r="R32" s="221">
        <f t="shared" si="22"/>
        <v>15000</v>
      </c>
      <c r="S32" s="221">
        <f t="shared" si="23"/>
        <v>15000</v>
      </c>
      <c r="T32" s="221">
        <f t="shared" si="24"/>
        <v>0</v>
      </c>
      <c r="U32" s="221">
        <f t="shared" si="31"/>
        <v>15000</v>
      </c>
      <c r="V32" s="221">
        <f t="shared" si="32"/>
        <v>15000</v>
      </c>
      <c r="W32" s="221">
        <f t="shared" si="25"/>
        <v>15000</v>
      </c>
      <c r="X32" s="221">
        <f t="shared" si="33"/>
        <v>0</v>
      </c>
      <c r="Y32" s="221">
        <f t="shared" si="26"/>
        <v>15000</v>
      </c>
      <c r="Z32" s="221"/>
      <c r="AA32" s="221"/>
      <c r="AB32" s="222"/>
      <c r="AC32" s="222"/>
      <c r="AD32" s="221"/>
      <c r="AE32" s="222"/>
      <c r="AF32" s="222"/>
      <c r="AG32" s="215"/>
      <c r="AH32" s="223"/>
      <c r="AK32" s="224">
        <f t="shared" si="2"/>
        <v>0</v>
      </c>
      <c r="AS32" s="228"/>
      <c r="AT32" s="228"/>
      <c r="AU32" s="228"/>
      <c r="AV32" s="228"/>
      <c r="AW32" s="228"/>
      <c r="AX32" s="228"/>
      <c r="AY32" s="228"/>
      <c r="AZ32" s="228"/>
      <c r="BA32" s="228"/>
      <c r="BB32" s="228"/>
      <c r="BC32" s="228"/>
      <c r="BD32" s="228"/>
      <c r="BE32" s="228"/>
      <c r="BF32" s="228"/>
    </row>
    <row r="33" spans="1:58" s="227" customFormat="1" ht="78" customHeight="1">
      <c r="A33" s="216"/>
      <c r="B33" s="327" t="s">
        <v>515</v>
      </c>
      <c r="C33" s="220"/>
      <c r="D33" s="220"/>
      <c r="E33" s="249"/>
      <c r="F33" s="250"/>
      <c r="G33" s="215"/>
      <c r="H33" s="215"/>
      <c r="I33" s="215"/>
      <c r="J33" s="215"/>
      <c r="K33" s="215"/>
      <c r="L33" s="215"/>
      <c r="M33" s="215"/>
      <c r="N33" s="215"/>
      <c r="O33" s="215"/>
      <c r="P33" s="215"/>
      <c r="Q33" s="221"/>
      <c r="R33" s="221"/>
      <c r="S33" s="221"/>
      <c r="T33" s="221"/>
      <c r="U33" s="221"/>
      <c r="V33" s="221"/>
      <c r="W33" s="221"/>
      <c r="X33" s="221"/>
      <c r="Y33" s="221"/>
      <c r="Z33" s="221"/>
      <c r="AA33" s="221"/>
      <c r="AB33" s="222"/>
      <c r="AC33" s="222"/>
      <c r="AD33" s="221"/>
      <c r="AE33" s="222"/>
      <c r="AF33" s="222"/>
      <c r="AG33" s="215"/>
      <c r="AH33" s="223"/>
      <c r="AK33" s="224">
        <f t="shared" si="2"/>
        <v>0</v>
      </c>
      <c r="AS33" s="228"/>
      <c r="AT33" s="228"/>
      <c r="AU33" s="228"/>
      <c r="AV33" s="228"/>
      <c r="AW33" s="228"/>
      <c r="AX33" s="228"/>
      <c r="AY33" s="228"/>
      <c r="AZ33" s="228"/>
      <c r="BA33" s="228"/>
      <c r="BB33" s="228"/>
      <c r="BC33" s="228"/>
      <c r="BD33" s="228"/>
      <c r="BE33" s="228"/>
      <c r="BF33" s="228"/>
    </row>
    <row r="34" spans="1:58" s="227" customFormat="1" ht="78" customHeight="1">
      <c r="A34" s="216">
        <v>4</v>
      </c>
      <c r="B34" s="217" t="s">
        <v>473</v>
      </c>
      <c r="C34" s="220" t="s">
        <v>53</v>
      </c>
      <c r="D34" s="220" t="s">
        <v>423</v>
      </c>
      <c r="E34" s="225" t="s">
        <v>9</v>
      </c>
      <c r="F34" s="226" t="s">
        <v>10</v>
      </c>
      <c r="G34" s="215">
        <v>50000</v>
      </c>
      <c r="H34" s="215">
        <f t="shared" si="27"/>
        <v>50000</v>
      </c>
      <c r="I34" s="215">
        <f t="shared" si="28"/>
        <v>0</v>
      </c>
      <c r="J34" s="215">
        <f t="shared" si="29"/>
        <v>50000</v>
      </c>
      <c r="K34" s="215">
        <f t="shared" si="30"/>
        <v>50000</v>
      </c>
      <c r="L34" s="215">
        <f aca="true" t="shared" si="34" ref="L34:L47">+M34+N34</f>
        <v>50000</v>
      </c>
      <c r="M34" s="215">
        <f>+O34</f>
        <v>0</v>
      </c>
      <c r="N34" s="215">
        <v>50000</v>
      </c>
      <c r="O34" s="215">
        <v>0</v>
      </c>
      <c r="P34" s="215">
        <f t="shared" si="21"/>
        <v>50000</v>
      </c>
      <c r="Q34" s="221">
        <f>+L34/G34%</f>
        <v>100</v>
      </c>
      <c r="R34" s="221">
        <f t="shared" si="22"/>
        <v>50000</v>
      </c>
      <c r="S34" s="221">
        <f t="shared" si="23"/>
        <v>50000</v>
      </c>
      <c r="T34" s="221">
        <f t="shared" si="24"/>
        <v>0</v>
      </c>
      <c r="U34" s="221">
        <f t="shared" si="31"/>
        <v>50000</v>
      </c>
      <c r="V34" s="221">
        <f t="shared" si="32"/>
        <v>50000</v>
      </c>
      <c r="W34" s="221">
        <f t="shared" si="25"/>
        <v>50000</v>
      </c>
      <c r="X34" s="221">
        <f t="shared" si="33"/>
        <v>0</v>
      </c>
      <c r="Y34" s="221">
        <f t="shared" si="26"/>
        <v>50000</v>
      </c>
      <c r="Z34" s="221"/>
      <c r="AA34" s="221"/>
      <c r="AB34" s="222"/>
      <c r="AC34" s="222"/>
      <c r="AD34" s="221"/>
      <c r="AE34" s="222"/>
      <c r="AF34" s="222"/>
      <c r="AG34" s="215"/>
      <c r="AH34" s="223"/>
      <c r="AK34" s="224">
        <f t="shared" si="2"/>
        <v>0</v>
      </c>
      <c r="AS34" s="228"/>
      <c r="AT34" s="228"/>
      <c r="AU34" s="228"/>
      <c r="AV34" s="228"/>
      <c r="AW34" s="228"/>
      <c r="AX34" s="228"/>
      <c r="AY34" s="228"/>
      <c r="AZ34" s="228"/>
      <c r="BA34" s="228"/>
      <c r="BB34" s="228"/>
      <c r="BC34" s="228"/>
      <c r="BD34" s="228"/>
      <c r="BE34" s="228"/>
      <c r="BF34" s="228"/>
    </row>
    <row r="35" spans="1:58" s="227" customFormat="1" ht="78" customHeight="1">
      <c r="A35" s="216">
        <v>5</v>
      </c>
      <c r="B35" s="217" t="s">
        <v>80</v>
      </c>
      <c r="C35" s="220" t="s">
        <v>53</v>
      </c>
      <c r="D35" s="220" t="s">
        <v>446</v>
      </c>
      <c r="E35" s="251" t="s">
        <v>81</v>
      </c>
      <c r="F35" s="217" t="s">
        <v>82</v>
      </c>
      <c r="G35" s="252">
        <v>2500</v>
      </c>
      <c r="H35" s="215">
        <f t="shared" si="27"/>
        <v>2500</v>
      </c>
      <c r="I35" s="215">
        <f t="shared" si="28"/>
        <v>2500</v>
      </c>
      <c r="J35" s="215">
        <f t="shared" si="29"/>
        <v>0</v>
      </c>
      <c r="K35" s="215">
        <f t="shared" si="30"/>
        <v>2500</v>
      </c>
      <c r="L35" s="215">
        <f t="shared" si="34"/>
        <v>2500</v>
      </c>
      <c r="M35" s="215">
        <f>+O35</f>
        <v>2500</v>
      </c>
      <c r="N35" s="215">
        <f aca="true" t="shared" si="35" ref="N35:N41">+P35</f>
        <v>0</v>
      </c>
      <c r="O35" s="215">
        <v>2500</v>
      </c>
      <c r="P35" s="215">
        <f t="shared" si="21"/>
        <v>0</v>
      </c>
      <c r="Q35" s="221">
        <f>+L35/G35%</f>
        <v>100</v>
      </c>
      <c r="R35" s="221">
        <f t="shared" si="22"/>
        <v>2500</v>
      </c>
      <c r="S35" s="221">
        <f t="shared" si="23"/>
        <v>2500</v>
      </c>
      <c r="T35" s="221">
        <f t="shared" si="24"/>
        <v>2500</v>
      </c>
      <c r="U35" s="221">
        <f t="shared" si="31"/>
        <v>0</v>
      </c>
      <c r="V35" s="221">
        <f t="shared" si="32"/>
        <v>2500</v>
      </c>
      <c r="W35" s="221">
        <f t="shared" si="25"/>
        <v>2500</v>
      </c>
      <c r="X35" s="221">
        <f t="shared" si="33"/>
        <v>2500</v>
      </c>
      <c r="Y35" s="221">
        <f t="shared" si="26"/>
        <v>0</v>
      </c>
      <c r="Z35" s="221"/>
      <c r="AA35" s="221"/>
      <c r="AB35" s="222"/>
      <c r="AC35" s="222"/>
      <c r="AD35" s="221"/>
      <c r="AE35" s="222"/>
      <c r="AF35" s="222"/>
      <c r="AG35" s="215"/>
      <c r="AH35" s="223"/>
      <c r="AK35" s="224">
        <f t="shared" si="2"/>
        <v>0</v>
      </c>
      <c r="AS35" s="228"/>
      <c r="AT35" s="228"/>
      <c r="AU35" s="228"/>
      <c r="AV35" s="228"/>
      <c r="AW35" s="228"/>
      <c r="AX35" s="228"/>
      <c r="AY35" s="228"/>
      <c r="AZ35" s="228"/>
      <c r="BA35" s="228"/>
      <c r="BB35" s="228"/>
      <c r="BC35" s="228"/>
      <c r="BD35" s="228"/>
      <c r="BE35" s="228"/>
      <c r="BF35" s="228"/>
    </row>
    <row r="36" spans="1:58" s="227" customFormat="1" ht="78" customHeight="1">
      <c r="A36" s="216">
        <v>6</v>
      </c>
      <c r="B36" s="217" t="s">
        <v>437</v>
      </c>
      <c r="C36" s="220" t="s">
        <v>53</v>
      </c>
      <c r="D36" s="220" t="s">
        <v>423</v>
      </c>
      <c r="E36" s="225" t="s">
        <v>11</v>
      </c>
      <c r="F36" s="226" t="s">
        <v>12</v>
      </c>
      <c r="G36" s="215">
        <v>8000</v>
      </c>
      <c r="H36" s="215">
        <f t="shared" si="27"/>
        <v>8000</v>
      </c>
      <c r="I36" s="215">
        <f t="shared" si="28"/>
        <v>8000</v>
      </c>
      <c r="J36" s="215">
        <f t="shared" si="29"/>
        <v>0</v>
      </c>
      <c r="K36" s="215">
        <f t="shared" si="30"/>
        <v>8000</v>
      </c>
      <c r="L36" s="215">
        <f t="shared" si="34"/>
        <v>8000</v>
      </c>
      <c r="M36" s="215">
        <v>8000</v>
      </c>
      <c r="N36" s="215">
        <f t="shared" si="35"/>
        <v>0</v>
      </c>
      <c r="O36" s="215">
        <v>8000</v>
      </c>
      <c r="P36" s="215">
        <f t="shared" si="21"/>
        <v>0</v>
      </c>
      <c r="Q36" s="221">
        <f>+L36/G36%</f>
        <v>100</v>
      </c>
      <c r="R36" s="221">
        <f t="shared" si="22"/>
        <v>8000</v>
      </c>
      <c r="S36" s="221">
        <f t="shared" si="23"/>
        <v>8000</v>
      </c>
      <c r="T36" s="221">
        <f t="shared" si="24"/>
        <v>8000</v>
      </c>
      <c r="U36" s="221">
        <f>N36</f>
        <v>0</v>
      </c>
      <c r="V36" s="221">
        <f t="shared" si="32"/>
        <v>8000</v>
      </c>
      <c r="W36" s="221">
        <f t="shared" si="25"/>
        <v>8000</v>
      </c>
      <c r="X36" s="221">
        <f t="shared" si="33"/>
        <v>8000</v>
      </c>
      <c r="Y36" s="221">
        <f t="shared" si="26"/>
        <v>0</v>
      </c>
      <c r="Z36" s="221"/>
      <c r="AA36" s="221"/>
      <c r="AB36" s="222"/>
      <c r="AC36" s="222"/>
      <c r="AD36" s="221"/>
      <c r="AE36" s="222"/>
      <c r="AF36" s="222"/>
      <c r="AG36" s="215"/>
      <c r="AH36" s="223"/>
      <c r="AK36" s="224">
        <f t="shared" si="2"/>
        <v>0</v>
      </c>
      <c r="AS36" s="228"/>
      <c r="AT36" s="228"/>
      <c r="AU36" s="228"/>
      <c r="AV36" s="228"/>
      <c r="AW36" s="228"/>
      <c r="AX36" s="228"/>
      <c r="AY36" s="228"/>
      <c r="AZ36" s="228"/>
      <c r="BA36" s="228"/>
      <c r="BB36" s="228"/>
      <c r="BC36" s="228"/>
      <c r="BD36" s="228"/>
      <c r="BE36" s="228"/>
      <c r="BF36" s="228"/>
    </row>
    <row r="37" spans="1:58" s="227" customFormat="1" ht="78" customHeight="1">
      <c r="A37" s="216">
        <v>7</v>
      </c>
      <c r="B37" s="217" t="s">
        <v>435</v>
      </c>
      <c r="C37" s="220" t="s">
        <v>53</v>
      </c>
      <c r="D37" s="220" t="s">
        <v>423</v>
      </c>
      <c r="E37" s="225" t="s">
        <v>14</v>
      </c>
      <c r="F37" s="226" t="s">
        <v>15</v>
      </c>
      <c r="G37" s="215">
        <v>7000</v>
      </c>
      <c r="H37" s="215">
        <f t="shared" si="27"/>
        <v>7000</v>
      </c>
      <c r="I37" s="215">
        <v>7000</v>
      </c>
      <c r="J37" s="215">
        <f t="shared" si="29"/>
        <v>0</v>
      </c>
      <c r="K37" s="215"/>
      <c r="L37" s="215">
        <f t="shared" si="34"/>
        <v>0</v>
      </c>
      <c r="M37" s="215"/>
      <c r="N37" s="215">
        <f t="shared" si="35"/>
        <v>0</v>
      </c>
      <c r="O37" s="215">
        <v>7000</v>
      </c>
      <c r="P37" s="215">
        <f t="shared" si="21"/>
        <v>0</v>
      </c>
      <c r="Q37" s="221">
        <f>+L37/G37%</f>
        <v>0</v>
      </c>
      <c r="R37" s="221">
        <f t="shared" si="22"/>
        <v>0</v>
      </c>
      <c r="S37" s="221"/>
      <c r="T37" s="221">
        <f t="shared" si="24"/>
        <v>0</v>
      </c>
      <c r="U37" s="221">
        <f t="shared" si="31"/>
        <v>0</v>
      </c>
      <c r="V37" s="221">
        <f t="shared" si="32"/>
        <v>0</v>
      </c>
      <c r="W37" s="221"/>
      <c r="X37" s="221">
        <f t="shared" si="33"/>
        <v>0</v>
      </c>
      <c r="Y37" s="221">
        <f t="shared" si="26"/>
        <v>0</v>
      </c>
      <c r="Z37" s="221"/>
      <c r="AA37" s="221"/>
      <c r="AB37" s="222"/>
      <c r="AC37" s="222"/>
      <c r="AD37" s="221"/>
      <c r="AE37" s="222"/>
      <c r="AF37" s="222"/>
      <c r="AG37" s="215"/>
      <c r="AH37" s="223"/>
      <c r="AK37" s="224">
        <f t="shared" si="2"/>
        <v>0</v>
      </c>
      <c r="AS37" s="228"/>
      <c r="AT37" s="228"/>
      <c r="AU37" s="228"/>
      <c r="AV37" s="228"/>
      <c r="AW37" s="228"/>
      <c r="AX37" s="228"/>
      <c r="AY37" s="228"/>
      <c r="AZ37" s="228"/>
      <c r="BA37" s="228"/>
      <c r="BB37" s="228"/>
      <c r="BC37" s="228"/>
      <c r="BD37" s="228"/>
      <c r="BE37" s="228"/>
      <c r="BF37" s="228"/>
    </row>
    <row r="38" spans="1:58" s="227" customFormat="1" ht="78" customHeight="1">
      <c r="A38" s="216">
        <v>8</v>
      </c>
      <c r="B38" s="217" t="s">
        <v>427</v>
      </c>
      <c r="C38" s="220" t="s">
        <v>53</v>
      </c>
      <c r="D38" s="220" t="s">
        <v>423</v>
      </c>
      <c r="E38" s="225" t="s">
        <v>16</v>
      </c>
      <c r="F38" s="226" t="s">
        <v>17</v>
      </c>
      <c r="G38" s="215">
        <v>0</v>
      </c>
      <c r="H38" s="215">
        <f t="shared" si="27"/>
        <v>0</v>
      </c>
      <c r="I38" s="215">
        <f t="shared" si="28"/>
        <v>0</v>
      </c>
      <c r="J38" s="215">
        <f t="shared" si="29"/>
        <v>0</v>
      </c>
      <c r="K38" s="215">
        <f t="shared" si="30"/>
        <v>0</v>
      </c>
      <c r="L38" s="215">
        <f t="shared" si="34"/>
        <v>0</v>
      </c>
      <c r="M38" s="215">
        <v>0</v>
      </c>
      <c r="N38" s="215">
        <v>0</v>
      </c>
      <c r="O38" s="215">
        <v>10000</v>
      </c>
      <c r="P38" s="215">
        <f>+G38-O38</f>
        <v>-10000</v>
      </c>
      <c r="Q38" s="221">
        <v>0</v>
      </c>
      <c r="R38" s="221">
        <f t="shared" si="22"/>
        <v>0</v>
      </c>
      <c r="S38" s="221"/>
      <c r="T38" s="221">
        <f t="shared" si="24"/>
        <v>0</v>
      </c>
      <c r="U38" s="221">
        <f t="shared" si="31"/>
        <v>0</v>
      </c>
      <c r="V38" s="221">
        <f t="shared" si="32"/>
        <v>0</v>
      </c>
      <c r="W38" s="221"/>
      <c r="X38" s="221">
        <f t="shared" si="33"/>
        <v>0</v>
      </c>
      <c r="Y38" s="221">
        <f t="shared" si="26"/>
        <v>0</v>
      </c>
      <c r="Z38" s="221"/>
      <c r="AA38" s="221"/>
      <c r="AB38" s="222"/>
      <c r="AC38" s="222"/>
      <c r="AD38" s="221"/>
      <c r="AE38" s="222"/>
      <c r="AF38" s="222"/>
      <c r="AG38" s="215"/>
      <c r="AH38" s="223"/>
      <c r="AK38" s="224">
        <f t="shared" si="2"/>
        <v>0</v>
      </c>
      <c r="AS38" s="228"/>
      <c r="AT38" s="228"/>
      <c r="AU38" s="228"/>
      <c r="AV38" s="228"/>
      <c r="AW38" s="228"/>
      <c r="AX38" s="228"/>
      <c r="AY38" s="228"/>
      <c r="AZ38" s="228"/>
      <c r="BA38" s="228"/>
      <c r="BB38" s="228"/>
      <c r="BC38" s="228"/>
      <c r="BD38" s="228"/>
      <c r="BE38" s="228"/>
      <c r="BF38" s="228"/>
    </row>
    <row r="39" spans="1:58" s="227" customFormat="1" ht="78" customHeight="1">
      <c r="A39" s="216">
        <v>9</v>
      </c>
      <c r="B39" s="217" t="s">
        <v>426</v>
      </c>
      <c r="C39" s="220" t="s">
        <v>53</v>
      </c>
      <c r="D39" s="220" t="s">
        <v>423</v>
      </c>
      <c r="E39" s="225" t="s">
        <v>55</v>
      </c>
      <c r="F39" s="226" t="s">
        <v>13</v>
      </c>
      <c r="G39" s="215">
        <v>0</v>
      </c>
      <c r="H39" s="215">
        <f t="shared" si="27"/>
        <v>0</v>
      </c>
      <c r="I39" s="215">
        <f t="shared" si="28"/>
        <v>0</v>
      </c>
      <c r="J39" s="215">
        <f t="shared" si="29"/>
        <v>0</v>
      </c>
      <c r="K39" s="215">
        <f t="shared" si="30"/>
        <v>0</v>
      </c>
      <c r="L39" s="215">
        <f t="shared" si="34"/>
        <v>0</v>
      </c>
      <c r="M39" s="215">
        <f>+O39</f>
        <v>0</v>
      </c>
      <c r="N39" s="215">
        <v>0</v>
      </c>
      <c r="O39" s="215">
        <v>0</v>
      </c>
      <c r="P39" s="215">
        <v>40000</v>
      </c>
      <c r="Q39" s="221">
        <v>0</v>
      </c>
      <c r="R39" s="221">
        <f t="shared" si="22"/>
        <v>0</v>
      </c>
      <c r="S39" s="221"/>
      <c r="T39" s="221">
        <f t="shared" si="24"/>
        <v>0</v>
      </c>
      <c r="U39" s="221">
        <f>N39</f>
        <v>0</v>
      </c>
      <c r="V39" s="221">
        <f t="shared" si="32"/>
        <v>0</v>
      </c>
      <c r="W39" s="221"/>
      <c r="X39" s="221">
        <f t="shared" si="33"/>
        <v>0</v>
      </c>
      <c r="Y39" s="221">
        <f t="shared" si="26"/>
        <v>0</v>
      </c>
      <c r="Z39" s="221"/>
      <c r="AA39" s="221"/>
      <c r="AB39" s="222"/>
      <c r="AC39" s="222"/>
      <c r="AD39" s="221"/>
      <c r="AE39" s="222"/>
      <c r="AF39" s="222"/>
      <c r="AG39" s="215"/>
      <c r="AH39" s="223"/>
      <c r="AK39" s="224">
        <f t="shared" si="2"/>
        <v>0</v>
      </c>
      <c r="AS39" s="228"/>
      <c r="AT39" s="228"/>
      <c r="AU39" s="228"/>
      <c r="AV39" s="228"/>
      <c r="AW39" s="228"/>
      <c r="AX39" s="228"/>
      <c r="AY39" s="228"/>
      <c r="AZ39" s="228"/>
      <c r="BA39" s="228"/>
      <c r="BB39" s="228"/>
      <c r="BC39" s="228"/>
      <c r="BD39" s="228"/>
      <c r="BE39" s="228"/>
      <c r="BF39" s="228"/>
    </row>
    <row r="40" spans="1:58" s="227" customFormat="1" ht="78" customHeight="1">
      <c r="A40" s="216">
        <v>10</v>
      </c>
      <c r="B40" s="229" t="s">
        <v>21</v>
      </c>
      <c r="C40" s="220" t="s">
        <v>53</v>
      </c>
      <c r="D40" s="220" t="s">
        <v>423</v>
      </c>
      <c r="E40" s="225" t="s">
        <v>76</v>
      </c>
      <c r="F40" s="226" t="s">
        <v>77</v>
      </c>
      <c r="G40" s="215">
        <v>0</v>
      </c>
      <c r="H40" s="215">
        <f t="shared" si="27"/>
        <v>0</v>
      </c>
      <c r="I40" s="215">
        <f t="shared" si="28"/>
        <v>0</v>
      </c>
      <c r="J40" s="215">
        <f t="shared" si="29"/>
        <v>0</v>
      </c>
      <c r="K40" s="215">
        <f t="shared" si="30"/>
        <v>0</v>
      </c>
      <c r="L40" s="215">
        <f t="shared" si="34"/>
        <v>0</v>
      </c>
      <c r="M40" s="215">
        <v>0</v>
      </c>
      <c r="N40" s="215">
        <f>+P40</f>
        <v>0</v>
      </c>
      <c r="O40" s="215">
        <f>G40</f>
        <v>0</v>
      </c>
      <c r="P40" s="215"/>
      <c r="Q40" s="221"/>
      <c r="R40" s="221">
        <f t="shared" si="22"/>
        <v>0</v>
      </c>
      <c r="S40" s="221"/>
      <c r="T40" s="221">
        <f t="shared" si="24"/>
        <v>0</v>
      </c>
      <c r="U40" s="221">
        <f t="shared" si="31"/>
        <v>0</v>
      </c>
      <c r="V40" s="221">
        <f t="shared" si="32"/>
        <v>0</v>
      </c>
      <c r="W40" s="221"/>
      <c r="X40" s="221">
        <f t="shared" si="33"/>
        <v>0</v>
      </c>
      <c r="Y40" s="221">
        <f t="shared" si="26"/>
        <v>0</v>
      </c>
      <c r="Z40" s="221"/>
      <c r="AA40" s="221"/>
      <c r="AB40" s="222"/>
      <c r="AC40" s="222"/>
      <c r="AD40" s="221"/>
      <c r="AE40" s="222"/>
      <c r="AF40" s="222"/>
      <c r="AG40" s="215"/>
      <c r="AH40" s="223"/>
      <c r="AK40" s="224">
        <f t="shared" si="2"/>
        <v>0</v>
      </c>
      <c r="AS40" s="228"/>
      <c r="AT40" s="228"/>
      <c r="AU40" s="228"/>
      <c r="AV40" s="228"/>
      <c r="AW40" s="228"/>
      <c r="AX40" s="228"/>
      <c r="AY40" s="228"/>
      <c r="AZ40" s="228"/>
      <c r="BA40" s="228"/>
      <c r="BB40" s="228"/>
      <c r="BC40" s="228"/>
      <c r="BD40" s="228"/>
      <c r="BE40" s="228"/>
      <c r="BF40" s="228"/>
    </row>
    <row r="41" spans="1:58" s="227" customFormat="1" ht="78" customHeight="1">
      <c r="A41" s="216">
        <v>11</v>
      </c>
      <c r="B41" s="217" t="s">
        <v>428</v>
      </c>
      <c r="C41" s="220" t="s">
        <v>53</v>
      </c>
      <c r="D41" s="220" t="s">
        <v>423</v>
      </c>
      <c r="E41" s="225" t="s">
        <v>19</v>
      </c>
      <c r="F41" s="226" t="s">
        <v>20</v>
      </c>
      <c r="G41" s="215">
        <v>10000</v>
      </c>
      <c r="H41" s="215">
        <f t="shared" si="27"/>
        <v>8000</v>
      </c>
      <c r="I41" s="215">
        <f t="shared" si="28"/>
        <v>8000</v>
      </c>
      <c r="J41" s="215">
        <f t="shared" si="29"/>
        <v>0</v>
      </c>
      <c r="K41" s="215">
        <f t="shared" si="30"/>
        <v>10000</v>
      </c>
      <c r="L41" s="215">
        <f t="shared" si="34"/>
        <v>8000</v>
      </c>
      <c r="M41" s="215">
        <f>10000*0.8</f>
        <v>8000</v>
      </c>
      <c r="N41" s="215">
        <f t="shared" si="35"/>
        <v>0</v>
      </c>
      <c r="O41" s="215">
        <v>10000</v>
      </c>
      <c r="P41" s="215">
        <f>+G41-O41</f>
        <v>0</v>
      </c>
      <c r="Q41" s="221">
        <f>+L41/G41%</f>
        <v>80</v>
      </c>
      <c r="R41" s="221">
        <f t="shared" si="22"/>
        <v>10000</v>
      </c>
      <c r="S41" s="221">
        <f>T41+U41</f>
        <v>8000</v>
      </c>
      <c r="T41" s="221">
        <f t="shared" si="24"/>
        <v>8000</v>
      </c>
      <c r="U41" s="221">
        <f t="shared" si="31"/>
        <v>0</v>
      </c>
      <c r="V41" s="221">
        <f t="shared" si="32"/>
        <v>10000</v>
      </c>
      <c r="W41" s="221">
        <f>SUM(X41:Y41)</f>
        <v>8000</v>
      </c>
      <c r="X41" s="221">
        <f t="shared" si="33"/>
        <v>8000</v>
      </c>
      <c r="Y41" s="221">
        <f t="shared" si="26"/>
        <v>0</v>
      </c>
      <c r="Z41" s="221"/>
      <c r="AA41" s="221"/>
      <c r="AB41" s="222"/>
      <c r="AC41" s="222"/>
      <c r="AD41" s="221"/>
      <c r="AE41" s="222"/>
      <c r="AF41" s="222"/>
      <c r="AG41" s="215"/>
      <c r="AH41" s="223"/>
      <c r="AK41" s="224">
        <f t="shared" si="2"/>
        <v>0</v>
      </c>
      <c r="AS41" s="228"/>
      <c r="AT41" s="228"/>
      <c r="AU41" s="228"/>
      <c r="AV41" s="228"/>
      <c r="AW41" s="228"/>
      <c r="AX41" s="228"/>
      <c r="AY41" s="228"/>
      <c r="AZ41" s="228"/>
      <c r="BA41" s="228"/>
      <c r="BB41" s="228"/>
      <c r="BC41" s="228"/>
      <c r="BD41" s="228"/>
      <c r="BE41" s="228"/>
      <c r="BF41" s="228"/>
    </row>
    <row r="42" spans="1:44" ht="78" customHeight="1">
      <c r="A42" s="216">
        <v>12</v>
      </c>
      <c r="B42" s="217" t="s">
        <v>443</v>
      </c>
      <c r="C42" s="220" t="s">
        <v>53</v>
      </c>
      <c r="D42" s="220" t="s">
        <v>423</v>
      </c>
      <c r="E42" s="222" t="s">
        <v>78</v>
      </c>
      <c r="F42" s="221" t="s">
        <v>79</v>
      </c>
      <c r="G42" s="252">
        <v>12000</v>
      </c>
      <c r="H42" s="215">
        <f t="shared" si="27"/>
        <v>12000</v>
      </c>
      <c r="I42" s="215">
        <f t="shared" si="28"/>
        <v>0</v>
      </c>
      <c r="J42" s="252">
        <f>N42</f>
        <v>12000</v>
      </c>
      <c r="K42" s="215">
        <f t="shared" si="30"/>
        <v>12000</v>
      </c>
      <c r="L42" s="215">
        <f t="shared" si="34"/>
        <v>12000</v>
      </c>
      <c r="M42" s="215">
        <f>+O42</f>
        <v>0</v>
      </c>
      <c r="N42" s="215">
        <v>12000</v>
      </c>
      <c r="O42" s="215">
        <v>0</v>
      </c>
      <c r="P42" s="215">
        <f>+G42-O42</f>
        <v>12000</v>
      </c>
      <c r="Q42" s="221">
        <f>+L42/G42%</f>
        <v>100</v>
      </c>
      <c r="R42" s="221">
        <f t="shared" si="22"/>
        <v>12000</v>
      </c>
      <c r="S42" s="221">
        <f>T42+U42</f>
        <v>12000</v>
      </c>
      <c r="T42" s="221">
        <f t="shared" si="24"/>
        <v>0</v>
      </c>
      <c r="U42" s="221">
        <f>N42</f>
        <v>12000</v>
      </c>
      <c r="V42" s="221">
        <f t="shared" si="32"/>
        <v>12000</v>
      </c>
      <c r="W42" s="221">
        <f>SUM(X42:Y42)</f>
        <v>12000</v>
      </c>
      <c r="X42" s="221">
        <f t="shared" si="33"/>
        <v>0</v>
      </c>
      <c r="Y42" s="221">
        <f t="shared" si="26"/>
        <v>12000</v>
      </c>
      <c r="Z42" s="221"/>
      <c r="AA42" s="221"/>
      <c r="AB42" s="222"/>
      <c r="AC42" s="222"/>
      <c r="AD42" s="221"/>
      <c r="AE42" s="222"/>
      <c r="AF42" s="222"/>
      <c r="AG42" s="215"/>
      <c r="AH42" s="223"/>
      <c r="AI42" s="227"/>
      <c r="AJ42" s="227"/>
      <c r="AK42" s="224">
        <f t="shared" si="2"/>
        <v>0</v>
      </c>
      <c r="AL42" s="227"/>
      <c r="AM42" s="227"/>
      <c r="AN42" s="227"/>
      <c r="AO42" s="253" t="s">
        <v>415</v>
      </c>
      <c r="AP42" s="254"/>
      <c r="AQ42" s="254"/>
      <c r="AR42" s="254"/>
    </row>
    <row r="43" spans="1:44" ht="78" customHeight="1">
      <c r="A43" s="216">
        <v>13</v>
      </c>
      <c r="B43" s="310" t="s">
        <v>497</v>
      </c>
      <c r="C43" s="220" t="s">
        <v>53</v>
      </c>
      <c r="D43" s="258" t="s">
        <v>423</v>
      </c>
      <c r="E43" s="222"/>
      <c r="F43" s="221"/>
      <c r="G43" s="252"/>
      <c r="H43" s="252"/>
      <c r="I43" s="252"/>
      <c r="J43" s="252"/>
      <c r="K43" s="252">
        <v>14980</v>
      </c>
      <c r="L43" s="215">
        <f>M43+N43</f>
        <v>14980</v>
      </c>
      <c r="M43" s="215"/>
      <c r="N43" s="215">
        <v>14980</v>
      </c>
      <c r="O43" s="215"/>
      <c r="P43" s="215"/>
      <c r="Q43" s="221"/>
      <c r="R43" s="221">
        <f t="shared" si="22"/>
        <v>14980</v>
      </c>
      <c r="S43" s="221">
        <f>T43+U43</f>
        <v>14980</v>
      </c>
      <c r="T43" s="221">
        <f t="shared" si="24"/>
        <v>0</v>
      </c>
      <c r="U43" s="221">
        <f t="shared" si="31"/>
        <v>14980</v>
      </c>
      <c r="V43" s="221">
        <f t="shared" si="32"/>
        <v>14980</v>
      </c>
      <c r="W43" s="221">
        <f>SUM(X43:Y43)</f>
        <v>14980</v>
      </c>
      <c r="X43" s="221">
        <f t="shared" si="33"/>
        <v>0</v>
      </c>
      <c r="Y43" s="221">
        <f t="shared" si="26"/>
        <v>14980</v>
      </c>
      <c r="Z43" s="221"/>
      <c r="AA43" s="221"/>
      <c r="AB43" s="222"/>
      <c r="AC43" s="222"/>
      <c r="AD43" s="221"/>
      <c r="AE43" s="222"/>
      <c r="AF43" s="222"/>
      <c r="AG43" s="259"/>
      <c r="AH43" s="223"/>
      <c r="AI43" s="227"/>
      <c r="AJ43" s="227"/>
      <c r="AK43" s="224">
        <f t="shared" si="2"/>
        <v>0</v>
      </c>
      <c r="AL43" s="227"/>
      <c r="AM43" s="227"/>
      <c r="AN43" s="227"/>
      <c r="AO43" s="237"/>
      <c r="AP43" s="254"/>
      <c r="AQ43" s="254"/>
      <c r="AR43" s="254"/>
    </row>
    <row r="44" spans="1:44" ht="78" customHeight="1">
      <c r="A44" s="216">
        <v>14</v>
      </c>
      <c r="B44" s="257" t="s">
        <v>498</v>
      </c>
      <c r="C44" s="220" t="s">
        <v>53</v>
      </c>
      <c r="D44" s="258" t="s">
        <v>423</v>
      </c>
      <c r="E44" s="222"/>
      <c r="F44" s="221"/>
      <c r="G44" s="252"/>
      <c r="H44" s="252"/>
      <c r="I44" s="252"/>
      <c r="J44" s="252"/>
      <c r="K44" s="252">
        <v>5000</v>
      </c>
      <c r="L44" s="215">
        <f>M44+N44</f>
        <v>5000</v>
      </c>
      <c r="M44" s="215"/>
      <c r="N44" s="215">
        <v>5000</v>
      </c>
      <c r="O44" s="215"/>
      <c r="P44" s="215"/>
      <c r="Q44" s="221"/>
      <c r="R44" s="221">
        <f t="shared" si="22"/>
        <v>5000</v>
      </c>
      <c r="S44" s="221">
        <f>T44+U44</f>
        <v>5000</v>
      </c>
      <c r="T44" s="221">
        <f t="shared" si="24"/>
        <v>0</v>
      </c>
      <c r="U44" s="221">
        <f t="shared" si="31"/>
        <v>5000</v>
      </c>
      <c r="V44" s="221">
        <f t="shared" si="32"/>
        <v>5000</v>
      </c>
      <c r="W44" s="221">
        <f>SUM(X44:Y44)</f>
        <v>5000</v>
      </c>
      <c r="X44" s="221">
        <f t="shared" si="33"/>
        <v>0</v>
      </c>
      <c r="Y44" s="221">
        <f t="shared" si="26"/>
        <v>5000</v>
      </c>
      <c r="Z44" s="221"/>
      <c r="AA44" s="221"/>
      <c r="AB44" s="222"/>
      <c r="AC44" s="222"/>
      <c r="AD44" s="221"/>
      <c r="AE44" s="222"/>
      <c r="AF44" s="222"/>
      <c r="AG44" s="259"/>
      <c r="AH44" s="223"/>
      <c r="AI44" s="227"/>
      <c r="AJ44" s="227"/>
      <c r="AK44" s="224">
        <f t="shared" si="2"/>
        <v>0</v>
      </c>
      <c r="AL44" s="227"/>
      <c r="AM44" s="227"/>
      <c r="AN44" s="227"/>
      <c r="AO44" s="237"/>
      <c r="AP44" s="254"/>
      <c r="AQ44" s="254"/>
      <c r="AR44" s="254"/>
    </row>
    <row r="45" spans="1:58" s="227" customFormat="1" ht="63.75" customHeight="1">
      <c r="A45" s="242" t="s">
        <v>213</v>
      </c>
      <c r="B45" s="243" t="s">
        <v>54</v>
      </c>
      <c r="C45" s="220"/>
      <c r="D45" s="260"/>
      <c r="E45" s="238">
        <f>SUM(E47:E59)</f>
        <v>0</v>
      </c>
      <c r="F45" s="214"/>
      <c r="G45" s="214">
        <f>SUM(G47:G59)</f>
        <v>280385</v>
      </c>
      <c r="H45" s="214">
        <f>SUM(H47:H59)</f>
        <v>265080</v>
      </c>
      <c r="I45" s="214">
        <f>SUM(I47:I59)</f>
        <v>202080</v>
      </c>
      <c r="J45" s="214">
        <f>SUM(J47:J59)</f>
        <v>63000</v>
      </c>
      <c r="K45" s="214">
        <f>SUM(K47:K59)</f>
        <v>350385</v>
      </c>
      <c r="L45" s="214">
        <f aca="true" t="shared" si="36" ref="L45:AF45">SUM(L47:L59)</f>
        <v>346385</v>
      </c>
      <c r="M45" s="214">
        <f t="shared" si="36"/>
        <v>196385</v>
      </c>
      <c r="N45" s="214">
        <f t="shared" si="36"/>
        <v>150000</v>
      </c>
      <c r="O45" s="214">
        <f t="shared" si="36"/>
        <v>409000</v>
      </c>
      <c r="P45" s="214">
        <f t="shared" si="36"/>
        <v>19950</v>
      </c>
      <c r="Q45" s="214">
        <f t="shared" si="36"/>
        <v>1150</v>
      </c>
      <c r="R45" s="214">
        <f t="shared" si="36"/>
        <v>341435</v>
      </c>
      <c r="S45" s="214">
        <f t="shared" si="36"/>
        <v>337435</v>
      </c>
      <c r="T45" s="214">
        <f t="shared" si="36"/>
        <v>187435</v>
      </c>
      <c r="U45" s="214">
        <f t="shared" si="36"/>
        <v>150000</v>
      </c>
      <c r="V45" s="214">
        <f t="shared" si="36"/>
        <v>321435</v>
      </c>
      <c r="W45" s="214">
        <f t="shared" si="36"/>
        <v>321435</v>
      </c>
      <c r="X45" s="214">
        <f t="shared" si="36"/>
        <v>171435</v>
      </c>
      <c r="Y45" s="214">
        <f t="shared" si="36"/>
        <v>150000</v>
      </c>
      <c r="Z45" s="214">
        <f t="shared" si="36"/>
        <v>-16000</v>
      </c>
      <c r="AA45" s="214">
        <f t="shared" si="36"/>
        <v>0</v>
      </c>
      <c r="AB45" s="214">
        <f t="shared" si="36"/>
        <v>0</v>
      </c>
      <c r="AC45" s="214">
        <f t="shared" si="36"/>
        <v>0</v>
      </c>
      <c r="AD45" s="214">
        <f t="shared" si="36"/>
        <v>-16000</v>
      </c>
      <c r="AE45" s="214">
        <f t="shared" si="36"/>
        <v>-16000</v>
      </c>
      <c r="AF45" s="214">
        <f t="shared" si="36"/>
        <v>0</v>
      </c>
      <c r="AG45" s="215"/>
      <c r="AH45" s="223"/>
      <c r="AI45" s="247">
        <f>+L45/L7%</f>
        <v>19.1019700035349</v>
      </c>
      <c r="AK45" s="224">
        <f t="shared" si="2"/>
        <v>-8950</v>
      </c>
      <c r="AS45" s="228">
        <f>+O45*0.8</f>
        <v>327200</v>
      </c>
      <c r="AT45" s="228"/>
      <c r="AU45" s="228"/>
      <c r="AV45" s="228"/>
      <c r="AW45" s="228"/>
      <c r="AX45" s="228"/>
      <c r="AY45" s="228"/>
      <c r="AZ45" s="228"/>
      <c r="BA45" s="228"/>
      <c r="BB45" s="228"/>
      <c r="BC45" s="228"/>
      <c r="BD45" s="228"/>
      <c r="BE45" s="228"/>
      <c r="BF45" s="228"/>
    </row>
    <row r="46" spans="1:58" s="227" customFormat="1" ht="78" customHeight="1">
      <c r="A46" s="242"/>
      <c r="B46" s="245" t="s">
        <v>48</v>
      </c>
      <c r="C46" s="220"/>
      <c r="D46" s="260"/>
      <c r="E46" s="238"/>
      <c r="F46" s="214"/>
      <c r="G46" s="214"/>
      <c r="H46" s="214"/>
      <c r="I46" s="214"/>
      <c r="J46" s="214"/>
      <c r="K46" s="214"/>
      <c r="L46" s="215"/>
      <c r="M46" s="215"/>
      <c r="N46" s="215"/>
      <c r="O46" s="214"/>
      <c r="P46" s="214"/>
      <c r="Q46" s="221"/>
      <c r="R46" s="221"/>
      <c r="S46" s="221"/>
      <c r="T46" s="221"/>
      <c r="U46" s="221"/>
      <c r="V46" s="221"/>
      <c r="W46" s="221"/>
      <c r="X46" s="221"/>
      <c r="Y46" s="221"/>
      <c r="Z46" s="221"/>
      <c r="AA46" s="221"/>
      <c r="AB46" s="222"/>
      <c r="AC46" s="222"/>
      <c r="AD46" s="221"/>
      <c r="AE46" s="222"/>
      <c r="AF46" s="222"/>
      <c r="AG46" s="215"/>
      <c r="AH46" s="223"/>
      <c r="AK46" s="224">
        <f t="shared" si="2"/>
        <v>0</v>
      </c>
      <c r="AS46" s="228"/>
      <c r="AT46" s="228"/>
      <c r="AU46" s="228"/>
      <c r="AV46" s="228"/>
      <c r="AW46" s="228"/>
      <c r="AX46" s="228"/>
      <c r="AY46" s="228"/>
      <c r="AZ46" s="228"/>
      <c r="BA46" s="228"/>
      <c r="BB46" s="228"/>
      <c r="BC46" s="228"/>
      <c r="BD46" s="228"/>
      <c r="BE46" s="228"/>
      <c r="BF46" s="228"/>
    </row>
    <row r="47" spans="1:37" s="224" customFormat="1" ht="78" customHeight="1">
      <c r="A47" s="230" t="s">
        <v>128</v>
      </c>
      <c r="B47" s="261" t="s">
        <v>424</v>
      </c>
      <c r="C47" s="220" t="s">
        <v>53</v>
      </c>
      <c r="D47" s="220" t="s">
        <v>423</v>
      </c>
      <c r="E47" s="231"/>
      <c r="F47" s="215"/>
      <c r="G47" s="215">
        <v>14000</v>
      </c>
      <c r="H47" s="215">
        <f>I47+J47</f>
        <v>14000</v>
      </c>
      <c r="I47" s="215">
        <f>M47</f>
        <v>14000</v>
      </c>
      <c r="J47" s="215"/>
      <c r="K47" s="215">
        <f>G47</f>
        <v>14000</v>
      </c>
      <c r="L47" s="215">
        <f t="shared" si="34"/>
        <v>14000</v>
      </c>
      <c r="M47" s="215">
        <v>14000</v>
      </c>
      <c r="N47" s="215"/>
      <c r="O47" s="215">
        <f>+G47</f>
        <v>14000</v>
      </c>
      <c r="P47" s="215">
        <f>+G47-O47</f>
        <v>0</v>
      </c>
      <c r="Q47" s="221">
        <f>+L47/G47%</f>
        <v>100</v>
      </c>
      <c r="R47" s="221">
        <f>K47</f>
        <v>14000</v>
      </c>
      <c r="S47" s="221">
        <f>T47+U47</f>
        <v>14000</v>
      </c>
      <c r="T47" s="221">
        <f aca="true" t="shared" si="37" ref="T47:U63">M47</f>
        <v>14000</v>
      </c>
      <c r="U47" s="221">
        <f t="shared" si="37"/>
        <v>0</v>
      </c>
      <c r="V47" s="221">
        <f>R47</f>
        <v>14000</v>
      </c>
      <c r="W47" s="221">
        <f>SUM(X47:Y47)</f>
        <v>14000</v>
      </c>
      <c r="X47" s="221">
        <f>T47</f>
        <v>14000</v>
      </c>
      <c r="Y47" s="221">
        <f aca="true" t="shared" si="38" ref="Y47:Y62">U47</f>
        <v>0</v>
      </c>
      <c r="Z47" s="221"/>
      <c r="AA47" s="221"/>
      <c r="AB47" s="222"/>
      <c r="AC47" s="222"/>
      <c r="AD47" s="221"/>
      <c r="AE47" s="222"/>
      <c r="AF47" s="222"/>
      <c r="AG47" s="215"/>
      <c r="AH47" s="223"/>
      <c r="AK47" s="224">
        <f t="shared" si="2"/>
        <v>0</v>
      </c>
    </row>
    <row r="48" spans="1:37" s="224" customFormat="1" ht="60.75" customHeight="1">
      <c r="A48" s="230"/>
      <c r="B48" s="245" t="s">
        <v>515</v>
      </c>
      <c r="C48" s="220"/>
      <c r="D48" s="220"/>
      <c r="E48" s="231"/>
      <c r="F48" s="215"/>
      <c r="G48" s="215"/>
      <c r="H48" s="215"/>
      <c r="I48" s="215"/>
      <c r="J48" s="215"/>
      <c r="K48" s="215"/>
      <c r="L48" s="215"/>
      <c r="M48" s="215"/>
      <c r="N48" s="215"/>
      <c r="O48" s="215"/>
      <c r="P48" s="215"/>
      <c r="Q48" s="221"/>
      <c r="R48" s="221"/>
      <c r="S48" s="221"/>
      <c r="T48" s="221"/>
      <c r="U48" s="221"/>
      <c r="V48" s="221"/>
      <c r="W48" s="221"/>
      <c r="X48" s="221"/>
      <c r="Y48" s="221">
        <f t="shared" si="38"/>
        <v>0</v>
      </c>
      <c r="Z48" s="221"/>
      <c r="AA48" s="221"/>
      <c r="AB48" s="222"/>
      <c r="AC48" s="222"/>
      <c r="AD48" s="221"/>
      <c r="AE48" s="222"/>
      <c r="AF48" s="222"/>
      <c r="AG48" s="215"/>
      <c r="AH48" s="223"/>
      <c r="AK48" s="224">
        <f t="shared" si="2"/>
        <v>0</v>
      </c>
    </row>
    <row r="49" spans="1:37" s="224" customFormat="1" ht="78" customHeight="1">
      <c r="A49" s="230" t="s">
        <v>130</v>
      </c>
      <c r="B49" s="217" t="s">
        <v>433</v>
      </c>
      <c r="C49" s="220" t="s">
        <v>53</v>
      </c>
      <c r="D49" s="220" t="s">
        <v>423</v>
      </c>
      <c r="E49" s="231"/>
      <c r="F49" s="215"/>
      <c r="G49" s="215"/>
      <c r="H49" s="215"/>
      <c r="I49" s="215"/>
      <c r="J49" s="215"/>
      <c r="K49" s="215"/>
      <c r="L49" s="215"/>
      <c r="M49" s="215"/>
      <c r="N49" s="215"/>
      <c r="O49" s="215">
        <v>250000</v>
      </c>
      <c r="P49" s="215"/>
      <c r="Q49" s="221"/>
      <c r="R49" s="221"/>
      <c r="S49" s="221"/>
      <c r="T49" s="221"/>
      <c r="U49" s="221"/>
      <c r="V49" s="221"/>
      <c r="W49" s="221"/>
      <c r="X49" s="221"/>
      <c r="Y49" s="221">
        <f t="shared" si="38"/>
        <v>0</v>
      </c>
      <c r="Z49" s="221"/>
      <c r="AA49" s="221"/>
      <c r="AB49" s="222"/>
      <c r="AC49" s="222"/>
      <c r="AD49" s="221"/>
      <c r="AE49" s="222"/>
      <c r="AF49" s="222"/>
      <c r="AG49" s="215"/>
      <c r="AH49" s="223">
        <f>SUM(L50:L53)</f>
        <v>86500</v>
      </c>
      <c r="AI49" s="224">
        <v>218227</v>
      </c>
      <c r="AK49" s="224">
        <f t="shared" si="2"/>
        <v>0</v>
      </c>
    </row>
    <row r="50" spans="1:37" s="266" customFormat="1" ht="63.75" customHeight="1">
      <c r="A50" s="262" t="s">
        <v>72</v>
      </c>
      <c r="B50" s="263" t="s">
        <v>69</v>
      </c>
      <c r="C50" s="331"/>
      <c r="D50" s="260" t="s">
        <v>423</v>
      </c>
      <c r="E50" s="264"/>
      <c r="F50" s="264"/>
      <c r="G50" s="264">
        <v>5500</v>
      </c>
      <c r="H50" s="215">
        <f aca="true" t="shared" si="39" ref="H50:H59">I50+J50</f>
        <v>5500</v>
      </c>
      <c r="I50" s="264">
        <f aca="true" t="shared" si="40" ref="I50:I58">M50</f>
        <v>5500</v>
      </c>
      <c r="J50" s="264"/>
      <c r="K50" s="215">
        <f aca="true" t="shared" si="41" ref="K50:K58">G50</f>
        <v>5500</v>
      </c>
      <c r="L50" s="264">
        <f>M50</f>
        <v>5500</v>
      </c>
      <c r="M50" s="264">
        <f>G50</f>
        <v>5500</v>
      </c>
      <c r="N50" s="264"/>
      <c r="O50" s="264"/>
      <c r="P50" s="264"/>
      <c r="Q50" s="221">
        <f aca="true" t="shared" si="42" ref="Q50:Q59">+L50/G50%</f>
        <v>100</v>
      </c>
      <c r="R50" s="221">
        <f aca="true" t="shared" si="43" ref="R50:R63">K50</f>
        <v>5500</v>
      </c>
      <c r="S50" s="221">
        <f aca="true" t="shared" si="44" ref="S50:S63">T50+U50</f>
        <v>5500</v>
      </c>
      <c r="T50" s="221">
        <f t="shared" si="37"/>
        <v>5500</v>
      </c>
      <c r="U50" s="221">
        <f t="shared" si="37"/>
        <v>0</v>
      </c>
      <c r="V50" s="221">
        <f aca="true" t="shared" si="45" ref="V50:V59">R50</f>
        <v>5500</v>
      </c>
      <c r="W50" s="221">
        <f aca="true" t="shared" si="46" ref="W50:W62">SUM(X50:Y50)</f>
        <v>5500</v>
      </c>
      <c r="X50" s="221">
        <f aca="true" t="shared" si="47" ref="X50:X57">T50</f>
        <v>5500</v>
      </c>
      <c r="Y50" s="221">
        <f t="shared" si="38"/>
        <v>0</v>
      </c>
      <c r="Z50" s="221"/>
      <c r="AA50" s="221"/>
      <c r="AB50" s="222"/>
      <c r="AC50" s="222"/>
      <c r="AD50" s="221"/>
      <c r="AE50" s="222"/>
      <c r="AF50" s="222"/>
      <c r="AG50" s="215"/>
      <c r="AH50" s="265">
        <f>G50-AG50</f>
        <v>5500</v>
      </c>
      <c r="AK50" s="224">
        <f t="shared" si="2"/>
        <v>0</v>
      </c>
    </row>
    <row r="51" spans="1:37" s="266" customFormat="1" ht="68.25" customHeight="1">
      <c r="A51" s="262" t="s">
        <v>73</v>
      </c>
      <c r="B51" s="263" t="s">
        <v>70</v>
      </c>
      <c r="C51" s="331"/>
      <c r="D51" s="260" t="s">
        <v>423</v>
      </c>
      <c r="E51" s="264"/>
      <c r="F51" s="264"/>
      <c r="G51" s="264">
        <v>3400</v>
      </c>
      <c r="H51" s="215">
        <f t="shared" si="39"/>
        <v>3400</v>
      </c>
      <c r="I51" s="264">
        <f t="shared" si="40"/>
        <v>3400</v>
      </c>
      <c r="J51" s="264"/>
      <c r="K51" s="215">
        <f t="shared" si="41"/>
        <v>3400</v>
      </c>
      <c r="L51" s="264">
        <f>M51</f>
        <v>3400</v>
      </c>
      <c r="M51" s="264">
        <f>G51</f>
        <v>3400</v>
      </c>
      <c r="N51" s="264"/>
      <c r="O51" s="264"/>
      <c r="P51" s="264"/>
      <c r="Q51" s="221">
        <f t="shared" si="42"/>
        <v>100</v>
      </c>
      <c r="R51" s="221">
        <f t="shared" si="43"/>
        <v>3400</v>
      </c>
      <c r="S51" s="221">
        <f t="shared" si="44"/>
        <v>3400</v>
      </c>
      <c r="T51" s="221">
        <f t="shared" si="37"/>
        <v>3400</v>
      </c>
      <c r="U51" s="221">
        <f t="shared" si="37"/>
        <v>0</v>
      </c>
      <c r="V51" s="221">
        <f t="shared" si="45"/>
        <v>3400</v>
      </c>
      <c r="W51" s="221">
        <f t="shared" si="46"/>
        <v>3400</v>
      </c>
      <c r="X51" s="221">
        <f t="shared" si="47"/>
        <v>3400</v>
      </c>
      <c r="Y51" s="221">
        <f t="shared" si="38"/>
        <v>0</v>
      </c>
      <c r="Z51" s="221"/>
      <c r="AA51" s="221"/>
      <c r="AB51" s="222"/>
      <c r="AC51" s="222"/>
      <c r="AD51" s="221"/>
      <c r="AE51" s="222"/>
      <c r="AF51" s="222"/>
      <c r="AG51" s="215"/>
      <c r="AH51" s="265">
        <f>G51-AG51</f>
        <v>3400</v>
      </c>
      <c r="AK51" s="224">
        <f t="shared" si="2"/>
        <v>0</v>
      </c>
    </row>
    <row r="52" spans="1:37" s="266" customFormat="1" ht="78" customHeight="1">
      <c r="A52" s="262" t="s">
        <v>74</v>
      </c>
      <c r="B52" s="328" t="s">
        <v>516</v>
      </c>
      <c r="C52" s="331"/>
      <c r="D52" s="260" t="s">
        <v>423</v>
      </c>
      <c r="E52" s="264"/>
      <c r="F52" s="264"/>
      <c r="G52" s="264">
        <v>42600</v>
      </c>
      <c r="H52" s="215">
        <f t="shared" si="39"/>
        <v>42600</v>
      </c>
      <c r="I52" s="264">
        <f t="shared" si="40"/>
        <v>42600</v>
      </c>
      <c r="J52" s="264"/>
      <c r="K52" s="215">
        <f t="shared" si="41"/>
        <v>42600</v>
      </c>
      <c r="L52" s="264">
        <f>M52</f>
        <v>42600</v>
      </c>
      <c r="M52" s="264">
        <f>G52</f>
        <v>42600</v>
      </c>
      <c r="N52" s="264"/>
      <c r="O52" s="264"/>
      <c r="P52" s="264"/>
      <c r="Q52" s="221">
        <f t="shared" si="42"/>
        <v>100</v>
      </c>
      <c r="R52" s="221">
        <f t="shared" si="43"/>
        <v>42600</v>
      </c>
      <c r="S52" s="221">
        <f t="shared" si="44"/>
        <v>42600</v>
      </c>
      <c r="T52" s="221">
        <f t="shared" si="37"/>
        <v>42600</v>
      </c>
      <c r="U52" s="221">
        <f t="shared" si="37"/>
        <v>0</v>
      </c>
      <c r="V52" s="221">
        <f t="shared" si="45"/>
        <v>42600</v>
      </c>
      <c r="W52" s="221">
        <f t="shared" si="46"/>
        <v>42600</v>
      </c>
      <c r="X52" s="221">
        <f t="shared" si="47"/>
        <v>42600</v>
      </c>
      <c r="Y52" s="221">
        <f t="shared" si="38"/>
        <v>0</v>
      </c>
      <c r="Z52" s="221"/>
      <c r="AA52" s="221"/>
      <c r="AB52" s="222"/>
      <c r="AC52" s="222"/>
      <c r="AD52" s="221"/>
      <c r="AE52" s="222"/>
      <c r="AF52" s="222"/>
      <c r="AG52" s="215"/>
      <c r="AH52" s="265">
        <f>G52-AG52</f>
        <v>42600</v>
      </c>
      <c r="AK52" s="224">
        <f t="shared" si="2"/>
        <v>0</v>
      </c>
    </row>
    <row r="53" spans="1:37" s="266" customFormat="1" ht="78" customHeight="1">
      <c r="A53" s="262" t="s">
        <v>75</v>
      </c>
      <c r="B53" s="328" t="s">
        <v>71</v>
      </c>
      <c r="C53" s="331"/>
      <c r="D53" s="260" t="s">
        <v>423</v>
      </c>
      <c r="E53" s="264"/>
      <c r="F53" s="264"/>
      <c r="G53" s="264">
        <v>35000</v>
      </c>
      <c r="H53" s="215">
        <f t="shared" si="39"/>
        <v>35000</v>
      </c>
      <c r="I53" s="264">
        <f t="shared" si="40"/>
        <v>35000</v>
      </c>
      <c r="J53" s="264"/>
      <c r="K53" s="215">
        <f t="shared" si="41"/>
        <v>35000</v>
      </c>
      <c r="L53" s="264">
        <f>M53</f>
        <v>35000</v>
      </c>
      <c r="M53" s="264">
        <f>G53</f>
        <v>35000</v>
      </c>
      <c r="N53" s="264"/>
      <c r="O53" s="264"/>
      <c r="P53" s="264"/>
      <c r="Q53" s="221">
        <f t="shared" si="42"/>
        <v>100</v>
      </c>
      <c r="R53" s="221">
        <f t="shared" si="43"/>
        <v>35000</v>
      </c>
      <c r="S53" s="221">
        <f t="shared" si="44"/>
        <v>35000</v>
      </c>
      <c r="T53" s="221">
        <f t="shared" si="37"/>
        <v>35000</v>
      </c>
      <c r="U53" s="221">
        <f t="shared" si="37"/>
        <v>0</v>
      </c>
      <c r="V53" s="221">
        <f t="shared" si="45"/>
        <v>35000</v>
      </c>
      <c r="W53" s="221">
        <f t="shared" si="46"/>
        <v>35000</v>
      </c>
      <c r="X53" s="221">
        <f t="shared" si="47"/>
        <v>35000</v>
      </c>
      <c r="Y53" s="221">
        <f t="shared" si="38"/>
        <v>0</v>
      </c>
      <c r="Z53" s="221"/>
      <c r="AA53" s="221"/>
      <c r="AB53" s="222"/>
      <c r="AC53" s="222"/>
      <c r="AD53" s="221"/>
      <c r="AE53" s="222"/>
      <c r="AF53" s="222"/>
      <c r="AG53" s="215"/>
      <c r="AH53" s="265">
        <f>G53-AG53</f>
        <v>35000</v>
      </c>
      <c r="AK53" s="224">
        <f t="shared" si="2"/>
        <v>0</v>
      </c>
    </row>
    <row r="54" spans="1:37" s="224" customFormat="1" ht="78" customHeight="1">
      <c r="A54" s="230" t="s">
        <v>132</v>
      </c>
      <c r="B54" s="217" t="s">
        <v>62</v>
      </c>
      <c r="C54" s="220" t="s">
        <v>53</v>
      </c>
      <c r="D54" s="220" t="s">
        <v>23</v>
      </c>
      <c r="E54" s="231"/>
      <c r="F54" s="215"/>
      <c r="G54" s="215">
        <v>14950</v>
      </c>
      <c r="H54" s="215">
        <f t="shared" si="39"/>
        <v>14950</v>
      </c>
      <c r="I54" s="231">
        <f t="shared" si="40"/>
        <v>14950</v>
      </c>
      <c r="J54" s="215"/>
      <c r="K54" s="215">
        <f t="shared" si="41"/>
        <v>14950</v>
      </c>
      <c r="L54" s="215">
        <f aca="true" t="shared" si="48" ref="L54:L68">+M54+N54</f>
        <v>14950</v>
      </c>
      <c r="M54" s="215">
        <v>14950</v>
      </c>
      <c r="N54" s="215"/>
      <c r="O54" s="215">
        <v>35000</v>
      </c>
      <c r="P54" s="215">
        <f>+G54-O54</f>
        <v>-20050</v>
      </c>
      <c r="Q54" s="221">
        <f t="shared" si="42"/>
        <v>100</v>
      </c>
      <c r="R54" s="221">
        <f t="shared" si="43"/>
        <v>14950</v>
      </c>
      <c r="S54" s="221">
        <f t="shared" si="44"/>
        <v>14950</v>
      </c>
      <c r="T54" s="221">
        <f t="shared" si="37"/>
        <v>14950</v>
      </c>
      <c r="U54" s="221">
        <f t="shared" si="37"/>
        <v>0</v>
      </c>
      <c r="V54" s="221">
        <f t="shared" si="45"/>
        <v>14950</v>
      </c>
      <c r="W54" s="221">
        <f t="shared" si="46"/>
        <v>14950</v>
      </c>
      <c r="X54" s="221">
        <f t="shared" si="47"/>
        <v>14950</v>
      </c>
      <c r="Y54" s="221">
        <f t="shared" si="38"/>
        <v>0</v>
      </c>
      <c r="Z54" s="221"/>
      <c r="AA54" s="221"/>
      <c r="AB54" s="222"/>
      <c r="AC54" s="222"/>
      <c r="AD54" s="221"/>
      <c r="AE54" s="222"/>
      <c r="AF54" s="222"/>
      <c r="AG54" s="215"/>
      <c r="AH54" s="223">
        <f>SUM(AH50:AH53)</f>
        <v>86500</v>
      </c>
      <c r="AK54" s="224">
        <f t="shared" si="2"/>
        <v>0</v>
      </c>
    </row>
    <row r="55" spans="1:37" s="224" customFormat="1" ht="78" customHeight="1">
      <c r="A55" s="230" t="s">
        <v>134</v>
      </c>
      <c r="B55" s="246" t="s">
        <v>517</v>
      </c>
      <c r="C55" s="220" t="s">
        <v>53</v>
      </c>
      <c r="D55" s="220" t="s">
        <v>423</v>
      </c>
      <c r="E55" s="231"/>
      <c r="F55" s="215"/>
      <c r="G55" s="215">
        <v>14995</v>
      </c>
      <c r="H55" s="215">
        <f t="shared" si="39"/>
        <v>14995</v>
      </c>
      <c r="I55" s="264">
        <f t="shared" si="40"/>
        <v>14995</v>
      </c>
      <c r="J55" s="215"/>
      <c r="K55" s="215">
        <f t="shared" si="41"/>
        <v>14995</v>
      </c>
      <c r="L55" s="215">
        <f t="shared" si="48"/>
        <v>14995</v>
      </c>
      <c r="M55" s="215">
        <v>14995</v>
      </c>
      <c r="N55" s="215"/>
      <c r="O55" s="215">
        <v>15000</v>
      </c>
      <c r="P55" s="215"/>
      <c r="Q55" s="221">
        <f t="shared" si="42"/>
        <v>100.00000000000001</v>
      </c>
      <c r="R55" s="221">
        <f t="shared" si="43"/>
        <v>14995</v>
      </c>
      <c r="S55" s="221">
        <f t="shared" si="44"/>
        <v>14995</v>
      </c>
      <c r="T55" s="221">
        <f t="shared" si="37"/>
        <v>14995</v>
      </c>
      <c r="U55" s="221">
        <f t="shared" si="37"/>
        <v>0</v>
      </c>
      <c r="V55" s="221">
        <f t="shared" si="45"/>
        <v>14995</v>
      </c>
      <c r="W55" s="221">
        <f t="shared" si="46"/>
        <v>14995</v>
      </c>
      <c r="X55" s="221">
        <f t="shared" si="47"/>
        <v>14995</v>
      </c>
      <c r="Y55" s="221">
        <f t="shared" si="38"/>
        <v>0</v>
      </c>
      <c r="Z55" s="221"/>
      <c r="AA55" s="221"/>
      <c r="AB55" s="222"/>
      <c r="AC55" s="222"/>
      <c r="AD55" s="221"/>
      <c r="AE55" s="222"/>
      <c r="AF55" s="222"/>
      <c r="AG55" s="215"/>
      <c r="AH55" s="223"/>
      <c r="AK55" s="224">
        <f t="shared" si="2"/>
        <v>0</v>
      </c>
    </row>
    <row r="56" spans="1:37" s="224" customFormat="1" ht="78" customHeight="1">
      <c r="A56" s="230" t="s">
        <v>136</v>
      </c>
      <c r="B56" s="217" t="s">
        <v>425</v>
      </c>
      <c r="C56" s="220" t="s">
        <v>53</v>
      </c>
      <c r="D56" s="220" t="s">
        <v>423</v>
      </c>
      <c r="E56" s="231"/>
      <c r="F56" s="215"/>
      <c r="G56" s="215">
        <v>14990</v>
      </c>
      <c r="H56" s="215">
        <f t="shared" si="39"/>
        <v>14990</v>
      </c>
      <c r="I56" s="264">
        <f t="shared" si="40"/>
        <v>14990</v>
      </c>
      <c r="J56" s="215"/>
      <c r="K56" s="215">
        <f t="shared" si="41"/>
        <v>14990</v>
      </c>
      <c r="L56" s="215">
        <f t="shared" si="48"/>
        <v>14990</v>
      </c>
      <c r="M56" s="215">
        <v>14990</v>
      </c>
      <c r="N56" s="215"/>
      <c r="O56" s="215">
        <v>15000</v>
      </c>
      <c r="P56" s="215"/>
      <c r="Q56" s="221">
        <f t="shared" si="42"/>
        <v>100</v>
      </c>
      <c r="R56" s="221">
        <f t="shared" si="43"/>
        <v>14990</v>
      </c>
      <c r="S56" s="221">
        <f t="shared" si="44"/>
        <v>14990</v>
      </c>
      <c r="T56" s="221">
        <f t="shared" si="37"/>
        <v>14990</v>
      </c>
      <c r="U56" s="221">
        <f t="shared" si="37"/>
        <v>0</v>
      </c>
      <c r="V56" s="221">
        <f t="shared" si="45"/>
        <v>14990</v>
      </c>
      <c r="W56" s="221">
        <f t="shared" si="46"/>
        <v>14990</v>
      </c>
      <c r="X56" s="221">
        <f t="shared" si="47"/>
        <v>14990</v>
      </c>
      <c r="Y56" s="221">
        <f t="shared" si="38"/>
        <v>0</v>
      </c>
      <c r="Z56" s="221"/>
      <c r="AA56" s="221"/>
      <c r="AB56" s="222"/>
      <c r="AC56" s="222"/>
      <c r="AD56" s="221"/>
      <c r="AE56" s="222"/>
      <c r="AF56" s="222"/>
      <c r="AG56" s="215"/>
      <c r="AH56" s="223"/>
      <c r="AK56" s="224">
        <f t="shared" si="2"/>
        <v>0</v>
      </c>
    </row>
    <row r="57" spans="1:58" s="227" customFormat="1" ht="128.25" customHeight="1">
      <c r="A57" s="230" t="s">
        <v>138</v>
      </c>
      <c r="B57" s="217" t="s">
        <v>583</v>
      </c>
      <c r="C57" s="220" t="s">
        <v>53</v>
      </c>
      <c r="D57" s="220" t="s">
        <v>423</v>
      </c>
      <c r="E57" s="231"/>
      <c r="F57" s="215"/>
      <c r="G57" s="215">
        <v>14950</v>
      </c>
      <c r="H57" s="215">
        <f t="shared" si="39"/>
        <v>14950</v>
      </c>
      <c r="I57" s="264">
        <f t="shared" si="40"/>
        <v>14950</v>
      </c>
      <c r="J57" s="215"/>
      <c r="K57" s="215">
        <f t="shared" si="41"/>
        <v>14950</v>
      </c>
      <c r="L57" s="215">
        <f t="shared" si="48"/>
        <v>14950</v>
      </c>
      <c r="M57" s="215">
        <v>14950</v>
      </c>
      <c r="N57" s="215"/>
      <c r="O57" s="215"/>
      <c r="P57" s="215"/>
      <c r="Q57" s="221">
        <f t="shared" si="42"/>
        <v>100</v>
      </c>
      <c r="R57" s="221">
        <v>6000</v>
      </c>
      <c r="S57" s="221">
        <f t="shared" si="44"/>
        <v>6000</v>
      </c>
      <c r="T57" s="221">
        <v>6000</v>
      </c>
      <c r="U57" s="221">
        <f t="shared" si="37"/>
        <v>0</v>
      </c>
      <c r="V57" s="221">
        <f t="shared" si="45"/>
        <v>6000</v>
      </c>
      <c r="W57" s="221">
        <f t="shared" si="46"/>
        <v>6000</v>
      </c>
      <c r="X57" s="221">
        <f t="shared" si="47"/>
        <v>6000</v>
      </c>
      <c r="Y57" s="221">
        <f t="shared" si="38"/>
        <v>0</v>
      </c>
      <c r="Z57" s="221"/>
      <c r="AA57" s="221"/>
      <c r="AB57" s="222"/>
      <c r="AC57" s="222"/>
      <c r="AD57" s="221"/>
      <c r="AE57" s="222"/>
      <c r="AF57" s="222"/>
      <c r="AG57" s="215"/>
      <c r="AH57" s="223"/>
      <c r="AK57" s="224">
        <f t="shared" si="2"/>
        <v>-8950</v>
      </c>
      <c r="AS57" s="228"/>
      <c r="AT57" s="228"/>
      <c r="AU57" s="228"/>
      <c r="AV57" s="228"/>
      <c r="AW57" s="228"/>
      <c r="AX57" s="228"/>
      <c r="AY57" s="228"/>
      <c r="AZ57" s="228"/>
      <c r="BA57" s="228"/>
      <c r="BB57" s="228"/>
      <c r="BC57" s="228"/>
      <c r="BD57" s="228"/>
      <c r="BE57" s="228"/>
      <c r="BF57" s="228"/>
    </row>
    <row r="58" spans="1:58" s="227" customFormat="1" ht="78" customHeight="1">
      <c r="A58" s="230" t="s">
        <v>111</v>
      </c>
      <c r="B58" s="217" t="s">
        <v>431</v>
      </c>
      <c r="C58" s="220" t="s">
        <v>53</v>
      </c>
      <c r="D58" s="220" t="s">
        <v>423</v>
      </c>
      <c r="E58" s="231"/>
      <c r="F58" s="215"/>
      <c r="G58" s="215">
        <v>20000</v>
      </c>
      <c r="H58" s="215">
        <f t="shared" si="39"/>
        <v>16000</v>
      </c>
      <c r="I58" s="264">
        <f t="shared" si="40"/>
        <v>16000</v>
      </c>
      <c r="J58" s="215"/>
      <c r="K58" s="215">
        <f t="shared" si="41"/>
        <v>20000</v>
      </c>
      <c r="L58" s="215">
        <f t="shared" si="48"/>
        <v>16000</v>
      </c>
      <c r="M58" s="215">
        <f>+G58*0.8</f>
        <v>16000</v>
      </c>
      <c r="N58" s="215"/>
      <c r="O58" s="215">
        <v>30000</v>
      </c>
      <c r="P58" s="215">
        <f>+G58-O58</f>
        <v>-10000</v>
      </c>
      <c r="Q58" s="221">
        <f t="shared" si="42"/>
        <v>80</v>
      </c>
      <c r="R58" s="221">
        <f t="shared" si="43"/>
        <v>20000</v>
      </c>
      <c r="S58" s="221">
        <f t="shared" si="44"/>
        <v>16000</v>
      </c>
      <c r="T58" s="221">
        <f t="shared" si="37"/>
        <v>16000</v>
      </c>
      <c r="U58" s="221">
        <f t="shared" si="37"/>
        <v>0</v>
      </c>
      <c r="V58" s="221">
        <v>0</v>
      </c>
      <c r="W58" s="221">
        <v>0</v>
      </c>
      <c r="X58" s="221">
        <v>0</v>
      </c>
      <c r="Y58" s="221">
        <v>0</v>
      </c>
      <c r="Z58" s="221">
        <f>AA58+AD58</f>
        <v>-16000</v>
      </c>
      <c r="AA58" s="221"/>
      <c r="AB58" s="222"/>
      <c r="AC58" s="222"/>
      <c r="AD58" s="221">
        <f>AE58</f>
        <v>-16000</v>
      </c>
      <c r="AE58" s="222">
        <f>X58-T58</f>
        <v>-16000</v>
      </c>
      <c r="AF58" s="222"/>
      <c r="AG58" s="215"/>
      <c r="AH58" s="223"/>
      <c r="AI58" s="227" t="s">
        <v>511</v>
      </c>
      <c r="AJ58" s="227" t="s">
        <v>512</v>
      </c>
      <c r="AK58" s="224">
        <f t="shared" si="2"/>
        <v>0</v>
      </c>
      <c r="AS58" s="228"/>
      <c r="AT58" s="228"/>
      <c r="AU58" s="228"/>
      <c r="AV58" s="228"/>
      <c r="AW58" s="228"/>
      <c r="AX58" s="228"/>
      <c r="AY58" s="228"/>
      <c r="AZ58" s="228"/>
      <c r="BA58" s="228"/>
      <c r="BB58" s="228"/>
      <c r="BC58" s="228"/>
      <c r="BD58" s="228"/>
      <c r="BE58" s="228"/>
      <c r="BF58" s="228"/>
    </row>
    <row r="59" spans="1:58" s="227" customFormat="1" ht="78" customHeight="1">
      <c r="A59" s="230" t="s">
        <v>141</v>
      </c>
      <c r="B59" s="217" t="s">
        <v>18</v>
      </c>
      <c r="C59" s="220" t="s">
        <v>53</v>
      </c>
      <c r="D59" s="220" t="s">
        <v>27</v>
      </c>
      <c r="E59" s="264"/>
      <c r="F59" s="267"/>
      <c r="G59" s="215">
        <v>100000</v>
      </c>
      <c r="H59" s="215">
        <f t="shared" si="39"/>
        <v>88695</v>
      </c>
      <c r="I59" s="215">
        <v>25695</v>
      </c>
      <c r="J59" s="215">
        <v>63000</v>
      </c>
      <c r="K59" s="215">
        <v>170000</v>
      </c>
      <c r="L59" s="215">
        <f t="shared" si="48"/>
        <v>170000</v>
      </c>
      <c r="M59" s="215">
        <v>20000</v>
      </c>
      <c r="N59" s="215">
        <v>150000</v>
      </c>
      <c r="O59" s="215">
        <v>50000</v>
      </c>
      <c r="P59" s="215">
        <f>+G59-O59</f>
        <v>50000</v>
      </c>
      <c r="Q59" s="221">
        <f t="shared" si="42"/>
        <v>170</v>
      </c>
      <c r="R59" s="221">
        <f t="shared" si="43"/>
        <v>170000</v>
      </c>
      <c r="S59" s="221">
        <f t="shared" si="44"/>
        <v>170000</v>
      </c>
      <c r="T59" s="221">
        <f t="shared" si="37"/>
        <v>20000</v>
      </c>
      <c r="U59" s="221">
        <f t="shared" si="37"/>
        <v>150000</v>
      </c>
      <c r="V59" s="221">
        <f t="shared" si="45"/>
        <v>170000</v>
      </c>
      <c r="W59" s="221">
        <f t="shared" si="46"/>
        <v>170000</v>
      </c>
      <c r="X59" s="221">
        <f>T59</f>
        <v>20000</v>
      </c>
      <c r="Y59" s="221">
        <f t="shared" si="38"/>
        <v>150000</v>
      </c>
      <c r="Z59" s="221"/>
      <c r="AA59" s="221"/>
      <c r="AB59" s="222"/>
      <c r="AC59" s="222"/>
      <c r="AD59" s="221"/>
      <c r="AE59" s="222"/>
      <c r="AF59" s="222"/>
      <c r="AG59" s="222"/>
      <c r="AH59" s="223"/>
      <c r="AI59" s="221">
        <f>M59-I59</f>
        <v>-5695</v>
      </c>
      <c r="AJ59" s="221">
        <f>N59-J59</f>
        <v>87000</v>
      </c>
      <c r="AK59" s="224">
        <f t="shared" si="2"/>
        <v>0</v>
      </c>
      <c r="AS59" s="228"/>
      <c r="AT59" s="228"/>
      <c r="AU59" s="228"/>
      <c r="AV59" s="228"/>
      <c r="AW59" s="228"/>
      <c r="AX59" s="228"/>
      <c r="AY59" s="228"/>
      <c r="AZ59" s="228"/>
      <c r="BA59" s="228"/>
      <c r="BB59" s="228"/>
      <c r="BC59" s="228"/>
      <c r="BD59" s="228"/>
      <c r="BE59" s="228"/>
      <c r="BF59" s="228"/>
    </row>
    <row r="60" spans="1:58" s="227" customFormat="1" ht="59.25" customHeight="1">
      <c r="A60" s="268" t="s">
        <v>359</v>
      </c>
      <c r="B60" s="269" t="s">
        <v>438</v>
      </c>
      <c r="C60" s="220"/>
      <c r="D60" s="260"/>
      <c r="E60" s="238"/>
      <c r="F60" s="214"/>
      <c r="G60" s="214">
        <f>+G61+G63+G62</f>
        <v>50000</v>
      </c>
      <c r="H60" s="214">
        <f>+H61+H63+H62</f>
        <v>32500</v>
      </c>
      <c r="I60" s="214">
        <f>+I61+I63+I62</f>
        <v>32500</v>
      </c>
      <c r="J60" s="214">
        <f>+J61+J63+J62</f>
        <v>0</v>
      </c>
      <c r="K60" s="214">
        <f>+K61+K63+K62</f>
        <v>50000</v>
      </c>
      <c r="L60" s="214">
        <f t="shared" si="48"/>
        <v>32500</v>
      </c>
      <c r="M60" s="214">
        <f aca="true" t="shared" si="49" ref="M60:AF60">+M61+M63+M62</f>
        <v>32500</v>
      </c>
      <c r="N60" s="214">
        <f t="shared" si="49"/>
        <v>0</v>
      </c>
      <c r="O60" s="214">
        <f t="shared" si="49"/>
        <v>45000</v>
      </c>
      <c r="P60" s="214">
        <f t="shared" si="49"/>
        <v>5000</v>
      </c>
      <c r="Q60" s="214">
        <f t="shared" si="49"/>
        <v>250</v>
      </c>
      <c r="R60" s="214">
        <f t="shared" si="49"/>
        <v>46000</v>
      </c>
      <c r="S60" s="214">
        <f t="shared" si="49"/>
        <v>28500</v>
      </c>
      <c r="T60" s="214">
        <f t="shared" si="49"/>
        <v>28500</v>
      </c>
      <c r="U60" s="214">
        <f t="shared" si="49"/>
        <v>0</v>
      </c>
      <c r="V60" s="214">
        <f t="shared" si="49"/>
        <v>11000</v>
      </c>
      <c r="W60" s="214">
        <f t="shared" si="49"/>
        <v>11000</v>
      </c>
      <c r="X60" s="214">
        <f t="shared" si="49"/>
        <v>11000</v>
      </c>
      <c r="Y60" s="214">
        <f t="shared" si="49"/>
        <v>0</v>
      </c>
      <c r="Z60" s="214">
        <f t="shared" si="49"/>
        <v>-17500</v>
      </c>
      <c r="AA60" s="214">
        <f t="shared" si="49"/>
        <v>0</v>
      </c>
      <c r="AB60" s="214">
        <f t="shared" si="49"/>
        <v>0</v>
      </c>
      <c r="AC60" s="214">
        <f t="shared" si="49"/>
        <v>0</v>
      </c>
      <c r="AD60" s="214">
        <f t="shared" si="49"/>
        <v>-17500</v>
      </c>
      <c r="AE60" s="214">
        <f t="shared" si="49"/>
        <v>-17500</v>
      </c>
      <c r="AF60" s="214">
        <f t="shared" si="49"/>
        <v>0</v>
      </c>
      <c r="AG60" s="215"/>
      <c r="AH60" s="223"/>
      <c r="AI60" s="247">
        <f>+L60/L7%</f>
        <v>1.7922659038782978</v>
      </c>
      <c r="AK60" s="224">
        <f t="shared" si="2"/>
        <v>-4000</v>
      </c>
      <c r="AS60" s="228">
        <v>8000</v>
      </c>
      <c r="AT60" s="228"/>
      <c r="AU60" s="228"/>
      <c r="AV60" s="228"/>
      <c r="AW60" s="228"/>
      <c r="AX60" s="228"/>
      <c r="AY60" s="228"/>
      <c r="AZ60" s="228"/>
      <c r="BA60" s="228"/>
      <c r="BB60" s="228"/>
      <c r="BC60" s="228"/>
      <c r="BD60" s="228"/>
      <c r="BE60" s="228"/>
      <c r="BF60" s="228"/>
    </row>
    <row r="61" spans="1:58" s="227" customFormat="1" ht="78" customHeight="1">
      <c r="A61" s="230" t="s">
        <v>128</v>
      </c>
      <c r="B61" s="217" t="s">
        <v>475</v>
      </c>
      <c r="C61" s="220" t="s">
        <v>53</v>
      </c>
      <c r="D61" s="220" t="s">
        <v>423</v>
      </c>
      <c r="E61" s="238"/>
      <c r="F61" s="214"/>
      <c r="G61" s="215">
        <v>11000</v>
      </c>
      <c r="H61" s="215">
        <f>I61+J61</f>
        <v>11000</v>
      </c>
      <c r="I61" s="215">
        <f>M61</f>
        <v>11000</v>
      </c>
      <c r="J61" s="215"/>
      <c r="K61" s="215">
        <f>G61</f>
        <v>11000</v>
      </c>
      <c r="L61" s="215">
        <f t="shared" si="48"/>
        <v>11000</v>
      </c>
      <c r="M61" s="215">
        <v>11000</v>
      </c>
      <c r="N61" s="215"/>
      <c r="O61" s="215">
        <v>11000</v>
      </c>
      <c r="P61" s="214"/>
      <c r="Q61" s="221">
        <f>+L61/G61%</f>
        <v>100</v>
      </c>
      <c r="R61" s="221">
        <f t="shared" si="43"/>
        <v>11000</v>
      </c>
      <c r="S61" s="221">
        <f t="shared" si="44"/>
        <v>11000</v>
      </c>
      <c r="T61" s="221">
        <f t="shared" si="37"/>
        <v>11000</v>
      </c>
      <c r="U61" s="221">
        <f t="shared" si="37"/>
        <v>0</v>
      </c>
      <c r="V61" s="221">
        <f>R61</f>
        <v>11000</v>
      </c>
      <c r="W61" s="221">
        <f t="shared" si="46"/>
        <v>11000</v>
      </c>
      <c r="X61" s="221">
        <f>T61</f>
        <v>11000</v>
      </c>
      <c r="Y61" s="221">
        <f t="shared" si="38"/>
        <v>0</v>
      </c>
      <c r="Z61" s="221"/>
      <c r="AA61" s="221"/>
      <c r="AB61" s="222"/>
      <c r="AC61" s="222"/>
      <c r="AD61" s="221"/>
      <c r="AE61" s="222"/>
      <c r="AF61" s="222"/>
      <c r="AG61" s="215"/>
      <c r="AH61" s="223"/>
      <c r="AK61" s="224">
        <f t="shared" si="2"/>
        <v>0</v>
      </c>
      <c r="AS61" s="228"/>
      <c r="AT61" s="228"/>
      <c r="AU61" s="228"/>
      <c r="AV61" s="228"/>
      <c r="AW61" s="228"/>
      <c r="AX61" s="228"/>
      <c r="AY61" s="228"/>
      <c r="AZ61" s="228"/>
      <c r="BA61" s="228"/>
      <c r="BB61" s="228"/>
      <c r="BC61" s="228"/>
      <c r="BD61" s="228"/>
      <c r="BE61" s="228"/>
      <c r="BF61" s="228"/>
    </row>
    <row r="62" spans="1:58" s="227" customFormat="1" ht="78" customHeight="1">
      <c r="A62" s="230" t="s">
        <v>130</v>
      </c>
      <c r="B62" s="217" t="s">
        <v>24</v>
      </c>
      <c r="C62" s="220" t="s">
        <v>53</v>
      </c>
      <c r="D62" s="220" t="s">
        <v>423</v>
      </c>
      <c r="E62" s="238"/>
      <c r="F62" s="214"/>
      <c r="G62" s="215">
        <v>4000</v>
      </c>
      <c r="H62" s="215">
        <f>I62+J62</f>
        <v>4000</v>
      </c>
      <c r="I62" s="215">
        <f>M62</f>
        <v>4000</v>
      </c>
      <c r="J62" s="215"/>
      <c r="K62" s="215">
        <f>G62</f>
        <v>4000</v>
      </c>
      <c r="L62" s="215">
        <f t="shared" si="48"/>
        <v>4000</v>
      </c>
      <c r="M62" s="215">
        <v>4000</v>
      </c>
      <c r="N62" s="215"/>
      <c r="O62" s="215">
        <v>4000</v>
      </c>
      <c r="P62" s="214"/>
      <c r="Q62" s="221">
        <f>+L62/G62%</f>
        <v>100</v>
      </c>
      <c r="R62" s="221">
        <v>0</v>
      </c>
      <c r="S62" s="221">
        <v>0</v>
      </c>
      <c r="T62" s="221">
        <v>0</v>
      </c>
      <c r="U62" s="221">
        <v>0</v>
      </c>
      <c r="V62" s="221">
        <f>R62</f>
        <v>0</v>
      </c>
      <c r="W62" s="221">
        <f t="shared" si="46"/>
        <v>0</v>
      </c>
      <c r="X62" s="221">
        <f>T62</f>
        <v>0</v>
      </c>
      <c r="Y62" s="221">
        <f t="shared" si="38"/>
        <v>0</v>
      </c>
      <c r="Z62" s="221"/>
      <c r="AA62" s="221"/>
      <c r="AB62" s="222"/>
      <c r="AC62" s="222"/>
      <c r="AD62" s="221"/>
      <c r="AE62" s="222"/>
      <c r="AF62" s="222"/>
      <c r="AG62" s="215"/>
      <c r="AH62" s="223"/>
      <c r="AK62" s="224">
        <f t="shared" si="2"/>
        <v>-4000</v>
      </c>
      <c r="AS62" s="228"/>
      <c r="AT62" s="228"/>
      <c r="AU62" s="228"/>
      <c r="AV62" s="228"/>
      <c r="AW62" s="228"/>
      <c r="AX62" s="228"/>
      <c r="AY62" s="228"/>
      <c r="AZ62" s="228"/>
      <c r="BA62" s="228"/>
      <c r="BB62" s="228"/>
      <c r="BC62" s="228"/>
      <c r="BD62" s="228"/>
      <c r="BE62" s="228"/>
      <c r="BF62" s="228"/>
    </row>
    <row r="63" spans="1:58" s="227" customFormat="1" ht="78" customHeight="1">
      <c r="A63" s="230" t="s">
        <v>132</v>
      </c>
      <c r="B63" s="217" t="s">
        <v>439</v>
      </c>
      <c r="C63" s="220" t="s">
        <v>53</v>
      </c>
      <c r="D63" s="220" t="s">
        <v>423</v>
      </c>
      <c r="E63" s="231"/>
      <c r="F63" s="215"/>
      <c r="G63" s="215">
        <v>35000</v>
      </c>
      <c r="H63" s="215">
        <f>I63+J63</f>
        <v>17500</v>
      </c>
      <c r="I63" s="215">
        <f>M63</f>
        <v>17500</v>
      </c>
      <c r="J63" s="215"/>
      <c r="K63" s="215">
        <f>G63</f>
        <v>35000</v>
      </c>
      <c r="L63" s="215">
        <f t="shared" si="48"/>
        <v>17500</v>
      </c>
      <c r="M63" s="215">
        <f>+G63*0.5</f>
        <v>17500</v>
      </c>
      <c r="N63" s="215"/>
      <c r="O63" s="215">
        <v>30000</v>
      </c>
      <c r="P63" s="215">
        <f>+G63-O63</f>
        <v>5000</v>
      </c>
      <c r="Q63" s="221">
        <f>+L63/G63%</f>
        <v>50</v>
      </c>
      <c r="R63" s="221">
        <f t="shared" si="43"/>
        <v>35000</v>
      </c>
      <c r="S63" s="221">
        <f t="shared" si="44"/>
        <v>17500</v>
      </c>
      <c r="T63" s="221">
        <f t="shared" si="37"/>
        <v>17500</v>
      </c>
      <c r="U63" s="221">
        <f t="shared" si="37"/>
        <v>0</v>
      </c>
      <c r="V63" s="221">
        <v>0</v>
      </c>
      <c r="W63" s="221">
        <v>0</v>
      </c>
      <c r="X63" s="221">
        <v>0</v>
      </c>
      <c r="Y63" s="221">
        <v>0</v>
      </c>
      <c r="Z63" s="221">
        <f>AA63+AD63</f>
        <v>-17500</v>
      </c>
      <c r="AA63" s="221"/>
      <c r="AB63" s="222"/>
      <c r="AC63" s="222"/>
      <c r="AD63" s="221">
        <f>AE63</f>
        <v>-17500</v>
      </c>
      <c r="AE63" s="222">
        <f>X63-T63</f>
        <v>-17500</v>
      </c>
      <c r="AF63" s="222"/>
      <c r="AG63" s="215"/>
      <c r="AH63" s="223"/>
      <c r="AK63" s="224">
        <f t="shared" si="2"/>
        <v>0</v>
      </c>
      <c r="AS63" s="228"/>
      <c r="AT63" s="228"/>
      <c r="AU63" s="228"/>
      <c r="AV63" s="228"/>
      <c r="AW63" s="228"/>
      <c r="AX63" s="228"/>
      <c r="AY63" s="228"/>
      <c r="AZ63" s="228"/>
      <c r="BA63" s="228"/>
      <c r="BB63" s="228"/>
      <c r="BC63" s="228"/>
      <c r="BD63" s="228"/>
      <c r="BE63" s="228"/>
      <c r="BF63" s="228"/>
    </row>
    <row r="64" spans="1:50" ht="63" customHeight="1">
      <c r="A64" s="269" t="s">
        <v>360</v>
      </c>
      <c r="B64" s="269" t="s">
        <v>417</v>
      </c>
      <c r="C64" s="220"/>
      <c r="D64" s="269"/>
      <c r="E64" s="238">
        <f>SUM(E66:E91)</f>
        <v>0</v>
      </c>
      <c r="F64" s="214"/>
      <c r="G64" s="214">
        <f>SUM(G66:G91)</f>
        <v>174000</v>
      </c>
      <c r="H64" s="214">
        <f>SUM(H66:H91)</f>
        <v>172800</v>
      </c>
      <c r="I64" s="214">
        <f>SUM(I66:I91)</f>
        <v>172800</v>
      </c>
      <c r="J64" s="214">
        <f>SUM(J66:J91)</f>
        <v>0</v>
      </c>
      <c r="K64" s="214">
        <f>SUM(K66:K91)</f>
        <v>177000</v>
      </c>
      <c r="L64" s="214">
        <f aca="true" t="shared" si="50" ref="L64:AF64">SUM(L66:L91)</f>
        <v>175800</v>
      </c>
      <c r="M64" s="214">
        <f t="shared" si="50"/>
        <v>175800</v>
      </c>
      <c r="N64" s="214">
        <f t="shared" si="50"/>
        <v>0</v>
      </c>
      <c r="O64" s="214">
        <f t="shared" si="50"/>
        <v>25500</v>
      </c>
      <c r="P64" s="214">
        <f t="shared" si="50"/>
        <v>0</v>
      </c>
      <c r="Q64" s="214">
        <f t="shared" si="50"/>
        <v>2505.2941176470586</v>
      </c>
      <c r="R64" s="214">
        <f t="shared" si="50"/>
        <v>178500</v>
      </c>
      <c r="S64" s="214">
        <f t="shared" si="50"/>
        <v>177300</v>
      </c>
      <c r="T64" s="214">
        <f t="shared" si="50"/>
        <v>177300</v>
      </c>
      <c r="U64" s="214">
        <f t="shared" si="50"/>
        <v>0</v>
      </c>
      <c r="V64" s="214">
        <f t="shared" si="50"/>
        <v>133000</v>
      </c>
      <c r="W64" s="214">
        <f t="shared" si="50"/>
        <v>133000</v>
      </c>
      <c r="X64" s="214">
        <f t="shared" si="50"/>
        <v>133000</v>
      </c>
      <c r="Y64" s="214">
        <f t="shared" si="50"/>
        <v>0</v>
      </c>
      <c r="Z64" s="214">
        <f t="shared" si="50"/>
        <v>-44300</v>
      </c>
      <c r="AA64" s="214">
        <f t="shared" si="50"/>
        <v>0</v>
      </c>
      <c r="AB64" s="214">
        <f t="shared" si="50"/>
        <v>0</v>
      </c>
      <c r="AC64" s="214">
        <f t="shared" si="50"/>
        <v>0</v>
      </c>
      <c r="AD64" s="214">
        <f t="shared" si="50"/>
        <v>-44300</v>
      </c>
      <c r="AE64" s="214">
        <f t="shared" si="50"/>
        <v>-44300</v>
      </c>
      <c r="AF64" s="214">
        <f t="shared" si="50"/>
        <v>0</v>
      </c>
      <c r="AG64" s="215"/>
      <c r="AH64" s="223"/>
      <c r="AI64" s="247">
        <f>+L64/L7%</f>
        <v>9.694779873901686</v>
      </c>
      <c r="AJ64" s="227"/>
      <c r="AK64" s="224">
        <f t="shared" si="2"/>
        <v>1500</v>
      </c>
      <c r="AL64" s="227"/>
      <c r="AM64" s="227"/>
      <c r="AN64" s="227"/>
      <c r="AO64" s="270"/>
      <c r="AS64" s="255">
        <f>+O64*0.8</f>
        <v>20400</v>
      </c>
      <c r="AX64" s="271">
        <f>+G64/G7%</f>
        <v>8.742466531175184</v>
      </c>
    </row>
    <row r="65" spans="1:50" ht="64.5" customHeight="1">
      <c r="A65" s="272"/>
      <c r="B65" s="245" t="s">
        <v>48</v>
      </c>
      <c r="C65" s="220" t="s">
        <v>53</v>
      </c>
      <c r="D65" s="269"/>
      <c r="E65" s="238"/>
      <c r="F65" s="214"/>
      <c r="G65" s="214"/>
      <c r="H65" s="214"/>
      <c r="I65" s="214"/>
      <c r="J65" s="214"/>
      <c r="K65" s="214"/>
      <c r="L65" s="215">
        <f t="shared" si="48"/>
        <v>0</v>
      </c>
      <c r="M65" s="214"/>
      <c r="N65" s="214"/>
      <c r="O65" s="214"/>
      <c r="P65" s="214"/>
      <c r="Q65" s="221"/>
      <c r="R65" s="221"/>
      <c r="S65" s="221"/>
      <c r="T65" s="221"/>
      <c r="U65" s="221"/>
      <c r="V65" s="221"/>
      <c r="W65" s="221"/>
      <c r="X65" s="221"/>
      <c r="Y65" s="221"/>
      <c r="Z65" s="221"/>
      <c r="AA65" s="221"/>
      <c r="AB65" s="222"/>
      <c r="AC65" s="222"/>
      <c r="AD65" s="221"/>
      <c r="AE65" s="222"/>
      <c r="AF65" s="222"/>
      <c r="AG65" s="215"/>
      <c r="AH65" s="223"/>
      <c r="AI65" s="227"/>
      <c r="AJ65" s="227"/>
      <c r="AK65" s="224">
        <f t="shared" si="2"/>
        <v>0</v>
      </c>
      <c r="AL65" s="227"/>
      <c r="AM65" s="227"/>
      <c r="AN65" s="227"/>
      <c r="AO65" s="270"/>
      <c r="AX65" s="271"/>
    </row>
    <row r="66" spans="1:50" ht="78" customHeight="1">
      <c r="A66" s="273">
        <v>1</v>
      </c>
      <c r="B66" s="274" t="s">
        <v>476</v>
      </c>
      <c r="C66" s="220" t="s">
        <v>53</v>
      </c>
      <c r="D66" s="218" t="s">
        <v>451</v>
      </c>
      <c r="E66" s="222" t="s">
        <v>491</v>
      </c>
      <c r="F66" s="221"/>
      <c r="G66" s="215">
        <v>6000</v>
      </c>
      <c r="H66" s="215">
        <f>I66+J66</f>
        <v>6000</v>
      </c>
      <c r="I66" s="215">
        <f>M66</f>
        <v>6000</v>
      </c>
      <c r="J66" s="215"/>
      <c r="K66" s="215">
        <f>G66</f>
        <v>6000</v>
      </c>
      <c r="L66" s="215">
        <f t="shared" si="48"/>
        <v>6000</v>
      </c>
      <c r="M66" s="215">
        <v>6000</v>
      </c>
      <c r="N66" s="215"/>
      <c r="O66" s="215">
        <f>+G66</f>
        <v>6000</v>
      </c>
      <c r="P66" s="215"/>
      <c r="Q66" s="221">
        <f>+L66/G66%</f>
        <v>100</v>
      </c>
      <c r="R66" s="221">
        <f aca="true" t="shared" si="51" ref="R66:R91">K66</f>
        <v>6000</v>
      </c>
      <c r="S66" s="221">
        <f aca="true" t="shared" si="52" ref="S66:S91">T66+U66</f>
        <v>6000</v>
      </c>
      <c r="T66" s="221">
        <f aca="true" t="shared" si="53" ref="T66:U91">M66</f>
        <v>6000</v>
      </c>
      <c r="U66" s="221">
        <f t="shared" si="53"/>
        <v>0</v>
      </c>
      <c r="V66" s="221">
        <f>R66</f>
        <v>6000</v>
      </c>
      <c r="W66" s="221">
        <f aca="true" t="shared" si="54" ref="W66:W84">SUM(X66:Y66)</f>
        <v>6000</v>
      </c>
      <c r="X66" s="221">
        <f>T66</f>
        <v>6000</v>
      </c>
      <c r="Y66" s="221">
        <f aca="true" t="shared" si="55" ref="Y66:Y84">U66</f>
        <v>0</v>
      </c>
      <c r="Z66" s="221"/>
      <c r="AA66" s="221"/>
      <c r="AB66" s="222"/>
      <c r="AC66" s="222"/>
      <c r="AD66" s="221"/>
      <c r="AE66" s="222"/>
      <c r="AF66" s="222"/>
      <c r="AG66" s="215"/>
      <c r="AH66" s="223"/>
      <c r="AI66" s="227"/>
      <c r="AJ66" s="227"/>
      <c r="AK66" s="224">
        <f t="shared" si="2"/>
        <v>0</v>
      </c>
      <c r="AL66" s="227"/>
      <c r="AM66" s="227"/>
      <c r="AN66" s="227"/>
      <c r="AO66" s="270"/>
      <c r="AX66" s="271"/>
    </row>
    <row r="67" spans="1:50" ht="78" customHeight="1">
      <c r="A67" s="273">
        <v>2</v>
      </c>
      <c r="B67" s="274" t="s">
        <v>477</v>
      </c>
      <c r="C67" s="220" t="s">
        <v>53</v>
      </c>
      <c r="D67" s="218" t="s">
        <v>451</v>
      </c>
      <c r="E67" s="275" t="s">
        <v>492</v>
      </c>
      <c r="F67" s="274"/>
      <c r="G67" s="215">
        <v>13500</v>
      </c>
      <c r="H67" s="215">
        <f aca="true" t="shared" si="56" ref="H67:H91">I67+J67</f>
        <v>13500</v>
      </c>
      <c r="I67" s="215">
        <f aca="true" t="shared" si="57" ref="I67:I91">M67</f>
        <v>13500</v>
      </c>
      <c r="J67" s="215"/>
      <c r="K67" s="215">
        <f aca="true" t="shared" si="58" ref="K67:K91">G67</f>
        <v>13500</v>
      </c>
      <c r="L67" s="215">
        <f t="shared" si="48"/>
        <v>13500</v>
      </c>
      <c r="M67" s="215">
        <v>13500</v>
      </c>
      <c r="N67" s="215"/>
      <c r="O67" s="215">
        <f>+G67</f>
        <v>13500</v>
      </c>
      <c r="P67" s="215"/>
      <c r="Q67" s="221">
        <f aca="true" t="shared" si="59" ref="Q67:Q91">+L67/G67%</f>
        <v>100</v>
      </c>
      <c r="R67" s="221">
        <f t="shared" si="51"/>
        <v>13500</v>
      </c>
      <c r="S67" s="221">
        <f t="shared" si="52"/>
        <v>13500</v>
      </c>
      <c r="T67" s="221">
        <f t="shared" si="53"/>
        <v>13500</v>
      </c>
      <c r="U67" s="221">
        <f t="shared" si="53"/>
        <v>0</v>
      </c>
      <c r="V67" s="221">
        <f>R67</f>
        <v>13500</v>
      </c>
      <c r="W67" s="221">
        <f t="shared" si="54"/>
        <v>13500</v>
      </c>
      <c r="X67" s="221">
        <f>T67</f>
        <v>13500</v>
      </c>
      <c r="Y67" s="221">
        <f t="shared" si="55"/>
        <v>0</v>
      </c>
      <c r="Z67" s="221"/>
      <c r="AA67" s="221"/>
      <c r="AB67" s="222"/>
      <c r="AC67" s="222"/>
      <c r="AD67" s="221"/>
      <c r="AE67" s="222"/>
      <c r="AF67" s="222"/>
      <c r="AG67" s="215"/>
      <c r="AH67" s="223"/>
      <c r="AI67" s="227"/>
      <c r="AJ67" s="227"/>
      <c r="AK67" s="224">
        <f t="shared" si="2"/>
        <v>0</v>
      </c>
      <c r="AL67" s="227"/>
      <c r="AM67" s="227"/>
      <c r="AN67" s="227"/>
      <c r="AO67" s="270"/>
      <c r="AX67" s="271"/>
    </row>
    <row r="68" spans="1:102" s="255" customFormat="1" ht="78" customHeight="1">
      <c r="A68" s="273">
        <v>3</v>
      </c>
      <c r="B68" s="276" t="s">
        <v>5</v>
      </c>
      <c r="C68" s="220" t="s">
        <v>53</v>
      </c>
      <c r="D68" s="218" t="s">
        <v>451</v>
      </c>
      <c r="E68" s="277" t="s">
        <v>493</v>
      </c>
      <c r="F68" s="276"/>
      <c r="G68" s="215">
        <v>6000</v>
      </c>
      <c r="H68" s="215">
        <f t="shared" si="56"/>
        <v>6000</v>
      </c>
      <c r="I68" s="215">
        <f t="shared" si="57"/>
        <v>6000</v>
      </c>
      <c r="J68" s="215"/>
      <c r="K68" s="215">
        <f t="shared" si="58"/>
        <v>6000</v>
      </c>
      <c r="L68" s="215">
        <f t="shared" si="48"/>
        <v>6000</v>
      </c>
      <c r="M68" s="215">
        <v>6000</v>
      </c>
      <c r="N68" s="215"/>
      <c r="O68" s="215">
        <f>+G68</f>
        <v>6000</v>
      </c>
      <c r="P68" s="215"/>
      <c r="Q68" s="221">
        <f t="shared" si="59"/>
        <v>100</v>
      </c>
      <c r="R68" s="221">
        <f t="shared" si="51"/>
        <v>6000</v>
      </c>
      <c r="S68" s="221">
        <f t="shared" si="52"/>
        <v>6000</v>
      </c>
      <c r="T68" s="221">
        <f t="shared" si="53"/>
        <v>6000</v>
      </c>
      <c r="U68" s="221">
        <f t="shared" si="53"/>
        <v>0</v>
      </c>
      <c r="V68" s="221">
        <f>R68</f>
        <v>6000</v>
      </c>
      <c r="W68" s="221">
        <f t="shared" si="54"/>
        <v>6000</v>
      </c>
      <c r="X68" s="221">
        <f>T68</f>
        <v>6000</v>
      </c>
      <c r="Y68" s="221">
        <f t="shared" si="55"/>
        <v>0</v>
      </c>
      <c r="Z68" s="221"/>
      <c r="AA68" s="221"/>
      <c r="AB68" s="222"/>
      <c r="AC68" s="222"/>
      <c r="AD68" s="221"/>
      <c r="AE68" s="222"/>
      <c r="AF68" s="222"/>
      <c r="AG68" s="215"/>
      <c r="AH68" s="223"/>
      <c r="AI68" s="227"/>
      <c r="AJ68" s="227"/>
      <c r="AK68" s="224">
        <f t="shared" si="2"/>
        <v>0</v>
      </c>
      <c r="AL68" s="227"/>
      <c r="AM68" s="227"/>
      <c r="AN68" s="227"/>
      <c r="AO68" s="270"/>
      <c r="AP68" s="256"/>
      <c r="AQ68" s="256"/>
      <c r="AR68" s="256"/>
      <c r="AX68" s="271"/>
      <c r="BG68" s="256"/>
      <c r="BH68" s="256"/>
      <c r="BI68" s="256"/>
      <c r="BJ68" s="256"/>
      <c r="BK68" s="256"/>
      <c r="BL68" s="256"/>
      <c r="BM68" s="256"/>
      <c r="BN68" s="256"/>
      <c r="BO68" s="256"/>
      <c r="BP68" s="256"/>
      <c r="BQ68" s="256"/>
      <c r="BR68" s="256"/>
      <c r="BS68" s="256"/>
      <c r="BT68" s="256"/>
      <c r="BU68" s="256"/>
      <c r="BV68" s="256"/>
      <c r="BW68" s="256"/>
      <c r="BX68" s="256"/>
      <c r="BY68" s="256"/>
      <c r="BZ68" s="256"/>
      <c r="CA68" s="256"/>
      <c r="CB68" s="256"/>
      <c r="CC68" s="256"/>
      <c r="CD68" s="256"/>
      <c r="CE68" s="256"/>
      <c r="CF68" s="256"/>
      <c r="CG68" s="256"/>
      <c r="CH68" s="256"/>
      <c r="CI68" s="256"/>
      <c r="CJ68" s="256"/>
      <c r="CK68" s="256"/>
      <c r="CL68" s="256"/>
      <c r="CM68" s="256"/>
      <c r="CN68" s="256"/>
      <c r="CO68" s="256"/>
      <c r="CP68" s="256"/>
      <c r="CQ68" s="256"/>
      <c r="CR68" s="256"/>
      <c r="CS68" s="256"/>
      <c r="CT68" s="256"/>
      <c r="CU68" s="256"/>
      <c r="CV68" s="256"/>
      <c r="CW68" s="256"/>
      <c r="CX68" s="256"/>
    </row>
    <row r="69" spans="1:102" s="255" customFormat="1" ht="78" customHeight="1">
      <c r="A69" s="273"/>
      <c r="B69" s="326" t="s">
        <v>515</v>
      </c>
      <c r="C69" s="220" t="s">
        <v>53</v>
      </c>
      <c r="D69" s="278"/>
      <c r="E69" s="277"/>
      <c r="F69" s="279"/>
      <c r="G69" s="215"/>
      <c r="H69" s="215"/>
      <c r="I69" s="215"/>
      <c r="J69" s="215"/>
      <c r="K69" s="215"/>
      <c r="L69" s="215"/>
      <c r="M69" s="215"/>
      <c r="N69" s="215"/>
      <c r="O69" s="215"/>
      <c r="P69" s="215"/>
      <c r="Q69" s="221"/>
      <c r="R69" s="221"/>
      <c r="S69" s="221"/>
      <c r="T69" s="221"/>
      <c r="U69" s="221"/>
      <c r="V69" s="221"/>
      <c r="W69" s="221"/>
      <c r="X69" s="221"/>
      <c r="Y69" s="221"/>
      <c r="Z69" s="221"/>
      <c r="AA69" s="221"/>
      <c r="AB69" s="222"/>
      <c r="AC69" s="222"/>
      <c r="AD69" s="221"/>
      <c r="AE69" s="222"/>
      <c r="AF69" s="222"/>
      <c r="AG69" s="215"/>
      <c r="AH69" s="223"/>
      <c r="AI69" s="227"/>
      <c r="AJ69" s="227"/>
      <c r="AK69" s="224">
        <f t="shared" si="2"/>
        <v>0</v>
      </c>
      <c r="AL69" s="227"/>
      <c r="AM69" s="227"/>
      <c r="AN69" s="227"/>
      <c r="AO69" s="270"/>
      <c r="AP69" s="256"/>
      <c r="AQ69" s="256"/>
      <c r="AR69" s="256"/>
      <c r="AX69" s="271"/>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c r="CD69" s="256"/>
      <c r="CE69" s="256"/>
      <c r="CF69" s="256"/>
      <c r="CG69" s="256"/>
      <c r="CH69" s="256"/>
      <c r="CI69" s="256"/>
      <c r="CJ69" s="256"/>
      <c r="CK69" s="256"/>
      <c r="CL69" s="256"/>
      <c r="CM69" s="256"/>
      <c r="CN69" s="256"/>
      <c r="CO69" s="256"/>
      <c r="CP69" s="256"/>
      <c r="CQ69" s="256"/>
      <c r="CR69" s="256"/>
      <c r="CS69" s="256"/>
      <c r="CT69" s="256"/>
      <c r="CU69" s="256"/>
      <c r="CV69" s="256"/>
      <c r="CW69" s="256"/>
      <c r="CX69" s="256"/>
    </row>
    <row r="70" spans="1:102" s="255" customFormat="1" ht="78" customHeight="1">
      <c r="A70" s="329">
        <v>4</v>
      </c>
      <c r="B70" s="280" t="s">
        <v>494</v>
      </c>
      <c r="C70" s="220" t="s">
        <v>53</v>
      </c>
      <c r="D70" s="278" t="s">
        <v>451</v>
      </c>
      <c r="E70" s="281" t="s">
        <v>58</v>
      </c>
      <c r="F70" s="282" t="s">
        <v>83</v>
      </c>
      <c r="G70" s="283">
        <v>14000</v>
      </c>
      <c r="H70" s="215">
        <f t="shared" si="56"/>
        <v>14000</v>
      </c>
      <c r="I70" s="215">
        <f t="shared" si="57"/>
        <v>14000</v>
      </c>
      <c r="J70" s="283"/>
      <c r="K70" s="215">
        <f t="shared" si="58"/>
        <v>14000</v>
      </c>
      <c r="L70" s="215">
        <f>+M70</f>
        <v>14000</v>
      </c>
      <c r="M70" s="215">
        <v>14000</v>
      </c>
      <c r="N70" s="215"/>
      <c r="O70" s="215"/>
      <c r="P70" s="215"/>
      <c r="Q70" s="221">
        <f t="shared" si="59"/>
        <v>100</v>
      </c>
      <c r="R70" s="221">
        <f t="shared" si="51"/>
        <v>14000</v>
      </c>
      <c r="S70" s="221">
        <f t="shared" si="52"/>
        <v>14000</v>
      </c>
      <c r="T70" s="221">
        <f t="shared" si="53"/>
        <v>14000</v>
      </c>
      <c r="U70" s="221">
        <f t="shared" si="53"/>
        <v>0</v>
      </c>
      <c r="V70" s="221">
        <f aca="true" t="shared" si="60" ref="V70:V79">R70</f>
        <v>14000</v>
      </c>
      <c r="W70" s="221">
        <f t="shared" si="54"/>
        <v>14000</v>
      </c>
      <c r="X70" s="221">
        <f>T70</f>
        <v>14000</v>
      </c>
      <c r="Y70" s="221">
        <f t="shared" si="55"/>
        <v>0</v>
      </c>
      <c r="Z70" s="221"/>
      <c r="AA70" s="221"/>
      <c r="AB70" s="222"/>
      <c r="AC70" s="222"/>
      <c r="AD70" s="221"/>
      <c r="AE70" s="222"/>
      <c r="AF70" s="222"/>
      <c r="AG70" s="215"/>
      <c r="AH70" s="223"/>
      <c r="AI70" s="227"/>
      <c r="AJ70" s="227"/>
      <c r="AK70" s="224">
        <f t="shared" si="2"/>
        <v>0</v>
      </c>
      <c r="AL70" s="227"/>
      <c r="AM70" s="227"/>
      <c r="AN70" s="227"/>
      <c r="AO70" s="270"/>
      <c r="AP70" s="256"/>
      <c r="AQ70" s="256"/>
      <c r="AR70" s="256"/>
      <c r="AX70" s="271"/>
      <c r="BG70" s="256"/>
      <c r="BH70" s="256"/>
      <c r="BI70" s="256"/>
      <c r="BJ70" s="256"/>
      <c r="BK70" s="256"/>
      <c r="BL70" s="256"/>
      <c r="BM70" s="256"/>
      <c r="BN70" s="256"/>
      <c r="BO70" s="256"/>
      <c r="BP70" s="256"/>
      <c r="BQ70" s="256"/>
      <c r="BR70" s="256"/>
      <c r="BS70" s="256"/>
      <c r="BT70" s="256"/>
      <c r="BU70" s="256"/>
      <c r="BV70" s="256"/>
      <c r="BW70" s="256"/>
      <c r="BX70" s="256"/>
      <c r="BY70" s="256"/>
      <c r="BZ70" s="256"/>
      <c r="CA70" s="256"/>
      <c r="CB70" s="256"/>
      <c r="CC70" s="256"/>
      <c r="CD70" s="256"/>
      <c r="CE70" s="256"/>
      <c r="CF70" s="256"/>
      <c r="CG70" s="256"/>
      <c r="CH70" s="256"/>
      <c r="CI70" s="256"/>
      <c r="CJ70" s="256"/>
      <c r="CK70" s="256"/>
      <c r="CL70" s="256"/>
      <c r="CM70" s="256"/>
      <c r="CN70" s="256"/>
      <c r="CO70" s="256"/>
      <c r="CP70" s="256"/>
      <c r="CQ70" s="256"/>
      <c r="CR70" s="256"/>
      <c r="CS70" s="256"/>
      <c r="CT70" s="256"/>
      <c r="CU70" s="256"/>
      <c r="CV70" s="256"/>
      <c r="CW70" s="256"/>
      <c r="CX70" s="256"/>
    </row>
    <row r="71" spans="1:102" s="255" customFormat="1" ht="78" customHeight="1">
      <c r="A71" s="329">
        <v>5</v>
      </c>
      <c r="B71" s="284" t="s">
        <v>480</v>
      </c>
      <c r="C71" s="220" t="s">
        <v>53</v>
      </c>
      <c r="D71" s="278" t="s">
        <v>451</v>
      </c>
      <c r="E71" s="281" t="s">
        <v>609</v>
      </c>
      <c r="F71" s="282" t="s">
        <v>83</v>
      </c>
      <c r="G71" s="215">
        <v>7000</v>
      </c>
      <c r="H71" s="215">
        <f t="shared" si="56"/>
        <v>7000</v>
      </c>
      <c r="I71" s="215">
        <f t="shared" si="57"/>
        <v>7000</v>
      </c>
      <c r="J71" s="215"/>
      <c r="K71" s="215">
        <f t="shared" si="58"/>
        <v>7000</v>
      </c>
      <c r="L71" s="215">
        <f>+M71+N71</f>
        <v>7000</v>
      </c>
      <c r="M71" s="215">
        <v>7000</v>
      </c>
      <c r="N71" s="215"/>
      <c r="O71" s="215"/>
      <c r="P71" s="215"/>
      <c r="Q71" s="221">
        <f t="shared" si="59"/>
        <v>100</v>
      </c>
      <c r="R71" s="221">
        <f t="shared" si="51"/>
        <v>7000</v>
      </c>
      <c r="S71" s="221">
        <f t="shared" si="52"/>
        <v>7000</v>
      </c>
      <c r="T71" s="221">
        <f t="shared" si="53"/>
        <v>7000</v>
      </c>
      <c r="U71" s="221">
        <f t="shared" si="53"/>
        <v>0</v>
      </c>
      <c r="V71" s="221">
        <f t="shared" si="60"/>
        <v>7000</v>
      </c>
      <c r="W71" s="221">
        <f t="shared" si="54"/>
        <v>7000</v>
      </c>
      <c r="X71" s="221">
        <f aca="true" t="shared" si="61" ref="X71:X79">T71</f>
        <v>7000</v>
      </c>
      <c r="Y71" s="221">
        <f t="shared" si="55"/>
        <v>0</v>
      </c>
      <c r="Z71" s="221"/>
      <c r="AA71" s="221"/>
      <c r="AB71" s="222"/>
      <c r="AC71" s="222"/>
      <c r="AD71" s="221"/>
      <c r="AE71" s="222"/>
      <c r="AF71" s="222"/>
      <c r="AG71" s="215"/>
      <c r="AH71" s="223"/>
      <c r="AI71" s="227"/>
      <c r="AJ71" s="227"/>
      <c r="AK71" s="224">
        <f t="shared" si="2"/>
        <v>0</v>
      </c>
      <c r="AL71" s="227"/>
      <c r="AM71" s="227"/>
      <c r="AN71" s="227"/>
      <c r="AO71" s="270"/>
      <c r="AP71" s="256"/>
      <c r="AQ71" s="256"/>
      <c r="AR71" s="256"/>
      <c r="AX71" s="271"/>
      <c r="BG71" s="256"/>
      <c r="BH71" s="256"/>
      <c r="BI71" s="256"/>
      <c r="BJ71" s="256"/>
      <c r="BK71" s="256"/>
      <c r="BL71" s="256"/>
      <c r="BM71" s="256"/>
      <c r="BN71" s="256"/>
      <c r="BO71" s="256"/>
      <c r="BP71" s="256"/>
      <c r="BQ71" s="256"/>
      <c r="BR71" s="256"/>
      <c r="BS71" s="256"/>
      <c r="BT71" s="256"/>
      <c r="BU71" s="256"/>
      <c r="BV71" s="256"/>
      <c r="BW71" s="256"/>
      <c r="BX71" s="256"/>
      <c r="BY71" s="256"/>
      <c r="BZ71" s="256"/>
      <c r="CA71" s="256"/>
      <c r="CB71" s="256"/>
      <c r="CC71" s="256"/>
      <c r="CD71" s="256"/>
      <c r="CE71" s="256"/>
      <c r="CF71" s="256"/>
      <c r="CG71" s="256"/>
      <c r="CH71" s="256"/>
      <c r="CI71" s="256"/>
      <c r="CJ71" s="256"/>
      <c r="CK71" s="256"/>
      <c r="CL71" s="256"/>
      <c r="CM71" s="256"/>
      <c r="CN71" s="256"/>
      <c r="CO71" s="256"/>
      <c r="CP71" s="256"/>
      <c r="CQ71" s="256"/>
      <c r="CR71" s="256"/>
      <c r="CS71" s="256"/>
      <c r="CT71" s="256"/>
      <c r="CU71" s="256"/>
      <c r="CV71" s="256"/>
      <c r="CW71" s="256"/>
      <c r="CX71" s="256"/>
    </row>
    <row r="72" spans="1:102" s="255" customFormat="1" ht="78" customHeight="1">
      <c r="A72" s="329">
        <v>6</v>
      </c>
      <c r="B72" s="280" t="s">
        <v>87</v>
      </c>
      <c r="C72" s="220" t="s">
        <v>53</v>
      </c>
      <c r="D72" s="278" t="s">
        <v>451</v>
      </c>
      <c r="E72" s="281" t="s">
        <v>88</v>
      </c>
      <c r="F72" s="282" t="s">
        <v>83</v>
      </c>
      <c r="G72" s="283">
        <v>9200</v>
      </c>
      <c r="H72" s="215">
        <f t="shared" si="56"/>
        <v>9200</v>
      </c>
      <c r="I72" s="215">
        <f t="shared" si="57"/>
        <v>9200</v>
      </c>
      <c r="J72" s="283"/>
      <c r="K72" s="215">
        <f t="shared" si="58"/>
        <v>9200</v>
      </c>
      <c r="L72" s="215">
        <f aca="true" t="shared" si="62" ref="L72:L91">+M72+N72</f>
        <v>9200</v>
      </c>
      <c r="M72" s="215">
        <v>9200</v>
      </c>
      <c r="N72" s="215"/>
      <c r="O72" s="215"/>
      <c r="P72" s="215"/>
      <c r="Q72" s="221">
        <f t="shared" si="59"/>
        <v>100</v>
      </c>
      <c r="R72" s="221">
        <f t="shared" si="51"/>
        <v>9200</v>
      </c>
      <c r="S72" s="221">
        <f t="shared" si="52"/>
        <v>9200</v>
      </c>
      <c r="T72" s="221">
        <f t="shared" si="53"/>
        <v>9200</v>
      </c>
      <c r="U72" s="221">
        <f t="shared" si="53"/>
        <v>0</v>
      </c>
      <c r="V72" s="221">
        <f t="shared" si="60"/>
        <v>9200</v>
      </c>
      <c r="W72" s="221">
        <f t="shared" si="54"/>
        <v>9200</v>
      </c>
      <c r="X72" s="221">
        <f t="shared" si="61"/>
        <v>9200</v>
      </c>
      <c r="Y72" s="221">
        <f t="shared" si="55"/>
        <v>0</v>
      </c>
      <c r="Z72" s="221"/>
      <c r="AA72" s="221"/>
      <c r="AB72" s="222"/>
      <c r="AC72" s="222"/>
      <c r="AD72" s="221"/>
      <c r="AE72" s="222"/>
      <c r="AF72" s="222"/>
      <c r="AG72" s="215"/>
      <c r="AH72" s="223"/>
      <c r="AI72" s="227"/>
      <c r="AJ72" s="227"/>
      <c r="AK72" s="224">
        <f aca="true" t="shared" si="63" ref="AK72:AK134">S72-L72</f>
        <v>0</v>
      </c>
      <c r="AL72" s="227"/>
      <c r="AM72" s="227"/>
      <c r="AN72" s="227"/>
      <c r="AO72" s="270"/>
      <c r="AP72" s="256"/>
      <c r="AQ72" s="256"/>
      <c r="AR72" s="256"/>
      <c r="AX72" s="271"/>
      <c r="BG72" s="256"/>
      <c r="BH72" s="256"/>
      <c r="BI72" s="256"/>
      <c r="BJ72" s="256"/>
      <c r="BK72" s="256"/>
      <c r="BL72" s="256"/>
      <c r="BM72" s="256"/>
      <c r="BN72" s="256"/>
      <c r="BO72" s="256"/>
      <c r="BP72" s="256"/>
      <c r="BQ72" s="256"/>
      <c r="BR72" s="256"/>
      <c r="BS72" s="256"/>
      <c r="BT72" s="256"/>
      <c r="BU72" s="256"/>
      <c r="BV72" s="256"/>
      <c r="BW72" s="256"/>
      <c r="BX72" s="256"/>
      <c r="BY72" s="256"/>
      <c r="BZ72" s="256"/>
      <c r="CA72" s="256"/>
      <c r="CB72" s="256"/>
      <c r="CC72" s="256"/>
      <c r="CD72" s="256"/>
      <c r="CE72" s="256"/>
      <c r="CF72" s="256"/>
      <c r="CG72" s="256"/>
      <c r="CH72" s="256"/>
      <c r="CI72" s="256"/>
      <c r="CJ72" s="256"/>
      <c r="CK72" s="256"/>
      <c r="CL72" s="256"/>
      <c r="CM72" s="256"/>
      <c r="CN72" s="256"/>
      <c r="CO72" s="256"/>
      <c r="CP72" s="256"/>
      <c r="CQ72" s="256"/>
      <c r="CR72" s="256"/>
      <c r="CS72" s="256"/>
      <c r="CT72" s="256"/>
      <c r="CU72" s="256"/>
      <c r="CV72" s="256"/>
      <c r="CW72" s="256"/>
      <c r="CX72" s="256"/>
    </row>
    <row r="73" spans="1:102" s="255" customFormat="1" ht="78" customHeight="1">
      <c r="A73" s="329">
        <v>7</v>
      </c>
      <c r="B73" s="284" t="s">
        <v>61</v>
      </c>
      <c r="C73" s="220" t="s">
        <v>53</v>
      </c>
      <c r="D73" s="278" t="s">
        <v>451</v>
      </c>
      <c r="E73" s="281" t="s">
        <v>610</v>
      </c>
      <c r="F73" s="282" t="s">
        <v>83</v>
      </c>
      <c r="G73" s="283">
        <v>7000</v>
      </c>
      <c r="H73" s="215">
        <f t="shared" si="56"/>
        <v>7000</v>
      </c>
      <c r="I73" s="215">
        <f t="shared" si="57"/>
        <v>7000</v>
      </c>
      <c r="J73" s="283"/>
      <c r="K73" s="215">
        <f t="shared" si="58"/>
        <v>7000</v>
      </c>
      <c r="L73" s="215">
        <f t="shared" si="62"/>
        <v>7000</v>
      </c>
      <c r="M73" s="215">
        <v>7000</v>
      </c>
      <c r="N73" s="215"/>
      <c r="O73" s="215"/>
      <c r="P73" s="215"/>
      <c r="Q73" s="221">
        <f t="shared" si="59"/>
        <v>100</v>
      </c>
      <c r="R73" s="221">
        <f t="shared" si="51"/>
        <v>7000</v>
      </c>
      <c r="S73" s="221">
        <f t="shared" si="52"/>
        <v>7000</v>
      </c>
      <c r="T73" s="221">
        <f t="shared" si="53"/>
        <v>7000</v>
      </c>
      <c r="U73" s="221">
        <f t="shared" si="53"/>
        <v>0</v>
      </c>
      <c r="V73" s="221">
        <f t="shared" si="60"/>
        <v>7000</v>
      </c>
      <c r="W73" s="221">
        <f t="shared" si="54"/>
        <v>7000</v>
      </c>
      <c r="X73" s="221">
        <f t="shared" si="61"/>
        <v>7000</v>
      </c>
      <c r="Y73" s="221">
        <f t="shared" si="55"/>
        <v>0</v>
      </c>
      <c r="Z73" s="221"/>
      <c r="AA73" s="221"/>
      <c r="AB73" s="222"/>
      <c r="AC73" s="222"/>
      <c r="AD73" s="221"/>
      <c r="AE73" s="222"/>
      <c r="AF73" s="222"/>
      <c r="AG73" s="215"/>
      <c r="AH73" s="223"/>
      <c r="AI73" s="227"/>
      <c r="AJ73" s="227"/>
      <c r="AK73" s="224">
        <f t="shared" si="63"/>
        <v>0</v>
      </c>
      <c r="AL73" s="227"/>
      <c r="AM73" s="227"/>
      <c r="AN73" s="227"/>
      <c r="AO73" s="270"/>
      <c r="AP73" s="256"/>
      <c r="AQ73" s="256"/>
      <c r="AR73" s="256"/>
      <c r="AX73" s="271"/>
      <c r="BG73" s="256"/>
      <c r="BH73" s="256"/>
      <c r="BI73" s="256"/>
      <c r="BJ73" s="256"/>
      <c r="BK73" s="256"/>
      <c r="BL73" s="256"/>
      <c r="BM73" s="256"/>
      <c r="BN73" s="256"/>
      <c r="BO73" s="256"/>
      <c r="BP73" s="256"/>
      <c r="BQ73" s="256"/>
      <c r="BR73" s="256"/>
      <c r="BS73" s="256"/>
      <c r="BT73" s="256"/>
      <c r="BU73" s="256"/>
      <c r="BV73" s="256"/>
      <c r="BW73" s="256"/>
      <c r="BX73" s="256"/>
      <c r="BY73" s="256"/>
      <c r="BZ73" s="256"/>
      <c r="CA73" s="256"/>
      <c r="CB73" s="256"/>
      <c r="CC73" s="256"/>
      <c r="CD73" s="256"/>
      <c r="CE73" s="256"/>
      <c r="CF73" s="256"/>
      <c r="CG73" s="256"/>
      <c r="CH73" s="256"/>
      <c r="CI73" s="256"/>
      <c r="CJ73" s="256"/>
      <c r="CK73" s="256"/>
      <c r="CL73" s="256"/>
      <c r="CM73" s="256"/>
      <c r="CN73" s="256"/>
      <c r="CO73" s="256"/>
      <c r="CP73" s="256"/>
      <c r="CQ73" s="256"/>
      <c r="CR73" s="256"/>
      <c r="CS73" s="256"/>
      <c r="CT73" s="256"/>
      <c r="CU73" s="256"/>
      <c r="CV73" s="256"/>
      <c r="CW73" s="256"/>
      <c r="CX73" s="256"/>
    </row>
    <row r="74" spans="1:102" s="255" customFormat="1" ht="78" customHeight="1">
      <c r="A74" s="329">
        <v>8</v>
      </c>
      <c r="B74" s="280" t="s">
        <v>518</v>
      </c>
      <c r="C74" s="220" t="s">
        <v>53</v>
      </c>
      <c r="D74" s="278" t="s">
        <v>451</v>
      </c>
      <c r="E74" s="281" t="s">
        <v>611</v>
      </c>
      <c r="F74" s="282" t="s">
        <v>83</v>
      </c>
      <c r="G74" s="283">
        <v>6000</v>
      </c>
      <c r="H74" s="215">
        <f t="shared" si="56"/>
        <v>6000</v>
      </c>
      <c r="I74" s="215">
        <f t="shared" si="57"/>
        <v>6000</v>
      </c>
      <c r="J74" s="283"/>
      <c r="K74" s="215">
        <f t="shared" si="58"/>
        <v>6000</v>
      </c>
      <c r="L74" s="215">
        <f t="shared" si="62"/>
        <v>6000</v>
      </c>
      <c r="M74" s="215">
        <v>6000</v>
      </c>
      <c r="N74" s="215"/>
      <c r="O74" s="215"/>
      <c r="P74" s="215"/>
      <c r="Q74" s="221">
        <f t="shared" si="59"/>
        <v>100</v>
      </c>
      <c r="R74" s="221">
        <f t="shared" si="51"/>
        <v>6000</v>
      </c>
      <c r="S74" s="221">
        <f t="shared" si="52"/>
        <v>6000</v>
      </c>
      <c r="T74" s="221">
        <f t="shared" si="53"/>
        <v>6000</v>
      </c>
      <c r="U74" s="221">
        <f t="shared" si="53"/>
        <v>0</v>
      </c>
      <c r="V74" s="221">
        <f t="shared" si="60"/>
        <v>6000</v>
      </c>
      <c r="W74" s="221">
        <f t="shared" si="54"/>
        <v>6000</v>
      </c>
      <c r="X74" s="221">
        <f t="shared" si="61"/>
        <v>6000</v>
      </c>
      <c r="Y74" s="221">
        <f t="shared" si="55"/>
        <v>0</v>
      </c>
      <c r="Z74" s="221"/>
      <c r="AA74" s="221"/>
      <c r="AB74" s="222"/>
      <c r="AC74" s="222"/>
      <c r="AD74" s="221"/>
      <c r="AE74" s="222"/>
      <c r="AF74" s="222"/>
      <c r="AG74" s="215"/>
      <c r="AH74" s="223"/>
      <c r="AI74" s="227"/>
      <c r="AJ74" s="227"/>
      <c r="AK74" s="224">
        <f t="shared" si="63"/>
        <v>0</v>
      </c>
      <c r="AL74" s="227"/>
      <c r="AM74" s="227"/>
      <c r="AN74" s="227"/>
      <c r="AO74" s="270"/>
      <c r="AP74" s="256"/>
      <c r="AQ74" s="256"/>
      <c r="AR74" s="256"/>
      <c r="AX74" s="271"/>
      <c r="BG74" s="256"/>
      <c r="BH74" s="256"/>
      <c r="BI74" s="256"/>
      <c r="BJ74" s="256"/>
      <c r="BK74" s="256"/>
      <c r="BL74" s="256"/>
      <c r="BM74" s="256"/>
      <c r="BN74" s="256"/>
      <c r="BO74" s="256"/>
      <c r="BP74" s="256"/>
      <c r="BQ74" s="256"/>
      <c r="BR74" s="256"/>
      <c r="BS74" s="256"/>
      <c r="BT74" s="256"/>
      <c r="BU74" s="256"/>
      <c r="BV74" s="256"/>
      <c r="BW74" s="256"/>
      <c r="BX74" s="256"/>
      <c r="BY74" s="256"/>
      <c r="BZ74" s="256"/>
      <c r="CA74" s="256"/>
      <c r="CB74" s="256"/>
      <c r="CC74" s="256"/>
      <c r="CD74" s="256"/>
      <c r="CE74" s="256"/>
      <c r="CF74" s="256"/>
      <c r="CG74" s="256"/>
      <c r="CH74" s="256"/>
      <c r="CI74" s="256"/>
      <c r="CJ74" s="256"/>
      <c r="CK74" s="256"/>
      <c r="CL74" s="256"/>
      <c r="CM74" s="256"/>
      <c r="CN74" s="256"/>
      <c r="CO74" s="256"/>
      <c r="CP74" s="256"/>
      <c r="CQ74" s="256"/>
      <c r="CR74" s="256"/>
      <c r="CS74" s="256"/>
      <c r="CT74" s="256"/>
      <c r="CU74" s="256"/>
      <c r="CV74" s="256"/>
      <c r="CW74" s="256"/>
      <c r="CX74" s="256"/>
    </row>
    <row r="75" spans="1:102" s="255" customFormat="1" ht="78" customHeight="1">
      <c r="A75" s="329">
        <v>9</v>
      </c>
      <c r="B75" s="280" t="s">
        <v>478</v>
      </c>
      <c r="C75" s="220" t="s">
        <v>53</v>
      </c>
      <c r="D75" s="278" t="s">
        <v>451</v>
      </c>
      <c r="E75" s="281" t="s">
        <v>612</v>
      </c>
      <c r="F75" s="282" t="s">
        <v>83</v>
      </c>
      <c r="G75" s="283">
        <v>3200</v>
      </c>
      <c r="H75" s="215">
        <f t="shared" si="56"/>
        <v>3200</v>
      </c>
      <c r="I75" s="215">
        <f t="shared" si="57"/>
        <v>3200</v>
      </c>
      <c r="J75" s="283"/>
      <c r="K75" s="215">
        <f t="shared" si="58"/>
        <v>3200</v>
      </c>
      <c r="L75" s="215">
        <f t="shared" si="62"/>
        <v>3200</v>
      </c>
      <c r="M75" s="215">
        <v>3200</v>
      </c>
      <c r="N75" s="215"/>
      <c r="O75" s="215"/>
      <c r="P75" s="215"/>
      <c r="Q75" s="221">
        <f t="shared" si="59"/>
        <v>100</v>
      </c>
      <c r="R75" s="221">
        <f t="shared" si="51"/>
        <v>3200</v>
      </c>
      <c r="S75" s="221">
        <f t="shared" si="52"/>
        <v>3200</v>
      </c>
      <c r="T75" s="221">
        <f t="shared" si="53"/>
        <v>3200</v>
      </c>
      <c r="U75" s="221">
        <f t="shared" si="53"/>
        <v>0</v>
      </c>
      <c r="V75" s="221">
        <f t="shared" si="60"/>
        <v>3200</v>
      </c>
      <c r="W75" s="221">
        <f t="shared" si="54"/>
        <v>3200</v>
      </c>
      <c r="X75" s="221">
        <f t="shared" si="61"/>
        <v>3200</v>
      </c>
      <c r="Y75" s="221">
        <f t="shared" si="55"/>
        <v>0</v>
      </c>
      <c r="Z75" s="221"/>
      <c r="AA75" s="221"/>
      <c r="AB75" s="222"/>
      <c r="AC75" s="222"/>
      <c r="AD75" s="221"/>
      <c r="AE75" s="222"/>
      <c r="AF75" s="222"/>
      <c r="AG75" s="215"/>
      <c r="AH75" s="223"/>
      <c r="AI75" s="227"/>
      <c r="AJ75" s="227"/>
      <c r="AK75" s="224">
        <f t="shared" si="63"/>
        <v>0</v>
      </c>
      <c r="AL75" s="227"/>
      <c r="AM75" s="227"/>
      <c r="AN75" s="227"/>
      <c r="AO75" s="270"/>
      <c r="AP75" s="256"/>
      <c r="AQ75" s="256"/>
      <c r="AR75" s="256"/>
      <c r="AX75" s="271"/>
      <c r="BG75" s="256"/>
      <c r="BH75" s="256"/>
      <c r="BI75" s="256"/>
      <c r="BJ75" s="256"/>
      <c r="BK75" s="256"/>
      <c r="BL75" s="256"/>
      <c r="BM75" s="256"/>
      <c r="BN75" s="256"/>
      <c r="BO75" s="256"/>
      <c r="BP75" s="256"/>
      <c r="BQ75" s="256"/>
      <c r="BR75" s="256"/>
      <c r="BS75" s="256"/>
      <c r="BT75" s="256"/>
      <c r="BU75" s="256"/>
      <c r="BV75" s="256"/>
      <c r="BW75" s="256"/>
      <c r="BX75" s="256"/>
      <c r="BY75" s="256"/>
      <c r="BZ75" s="256"/>
      <c r="CA75" s="256"/>
      <c r="CB75" s="256"/>
      <c r="CC75" s="256"/>
      <c r="CD75" s="256"/>
      <c r="CE75" s="256"/>
      <c r="CF75" s="256"/>
      <c r="CG75" s="256"/>
      <c r="CH75" s="256"/>
      <c r="CI75" s="256"/>
      <c r="CJ75" s="256"/>
      <c r="CK75" s="256"/>
      <c r="CL75" s="256"/>
      <c r="CM75" s="256"/>
      <c r="CN75" s="256"/>
      <c r="CO75" s="256"/>
      <c r="CP75" s="256"/>
      <c r="CQ75" s="256"/>
      <c r="CR75" s="256"/>
      <c r="CS75" s="256"/>
      <c r="CT75" s="256"/>
      <c r="CU75" s="256"/>
      <c r="CV75" s="256"/>
      <c r="CW75" s="256"/>
      <c r="CX75" s="256"/>
    </row>
    <row r="76" spans="1:102" s="255" customFormat="1" ht="78" customHeight="1">
      <c r="A76" s="329">
        <v>10</v>
      </c>
      <c r="B76" s="229" t="s">
        <v>479</v>
      </c>
      <c r="C76" s="220" t="s">
        <v>53</v>
      </c>
      <c r="D76" s="278" t="s">
        <v>451</v>
      </c>
      <c r="E76" s="281" t="s">
        <v>85</v>
      </c>
      <c r="F76" s="282" t="s">
        <v>83</v>
      </c>
      <c r="G76" s="283">
        <v>5800</v>
      </c>
      <c r="H76" s="215">
        <f t="shared" si="56"/>
        <v>5800</v>
      </c>
      <c r="I76" s="215">
        <f t="shared" si="57"/>
        <v>5800</v>
      </c>
      <c r="J76" s="283"/>
      <c r="K76" s="215">
        <f t="shared" si="58"/>
        <v>5800</v>
      </c>
      <c r="L76" s="215">
        <f t="shared" si="62"/>
        <v>5800</v>
      </c>
      <c r="M76" s="215">
        <v>5800</v>
      </c>
      <c r="N76" s="215"/>
      <c r="O76" s="215"/>
      <c r="P76" s="215"/>
      <c r="Q76" s="221">
        <f t="shared" si="59"/>
        <v>100</v>
      </c>
      <c r="R76" s="221">
        <f t="shared" si="51"/>
        <v>5800</v>
      </c>
      <c r="S76" s="221">
        <f t="shared" si="52"/>
        <v>5800</v>
      </c>
      <c r="T76" s="221">
        <f t="shared" si="53"/>
        <v>5800</v>
      </c>
      <c r="U76" s="221">
        <f t="shared" si="53"/>
        <v>0</v>
      </c>
      <c r="V76" s="221">
        <f t="shared" si="60"/>
        <v>5800</v>
      </c>
      <c r="W76" s="221">
        <f t="shared" si="54"/>
        <v>5800</v>
      </c>
      <c r="X76" s="221">
        <f t="shared" si="61"/>
        <v>5800</v>
      </c>
      <c r="Y76" s="221">
        <f t="shared" si="55"/>
        <v>0</v>
      </c>
      <c r="Z76" s="221"/>
      <c r="AA76" s="221"/>
      <c r="AB76" s="222"/>
      <c r="AC76" s="222"/>
      <c r="AD76" s="221"/>
      <c r="AE76" s="222"/>
      <c r="AF76" s="222"/>
      <c r="AG76" s="215"/>
      <c r="AH76" s="223"/>
      <c r="AI76" s="227"/>
      <c r="AJ76" s="227"/>
      <c r="AK76" s="224">
        <f t="shared" si="63"/>
        <v>0</v>
      </c>
      <c r="AL76" s="227"/>
      <c r="AM76" s="227"/>
      <c r="AN76" s="227"/>
      <c r="AO76" s="270"/>
      <c r="AP76" s="256"/>
      <c r="AQ76" s="256"/>
      <c r="AR76" s="256"/>
      <c r="AX76" s="271"/>
      <c r="BG76" s="256"/>
      <c r="BH76" s="256"/>
      <c r="BI76" s="256"/>
      <c r="BJ76" s="256"/>
      <c r="BK76" s="256"/>
      <c r="BL76" s="256"/>
      <c r="BM76" s="256"/>
      <c r="BN76" s="256"/>
      <c r="BO76" s="256"/>
      <c r="BP76" s="256"/>
      <c r="BQ76" s="256"/>
      <c r="BR76" s="256"/>
      <c r="BS76" s="256"/>
      <c r="BT76" s="256"/>
      <c r="BU76" s="256"/>
      <c r="BV76" s="256"/>
      <c r="BW76" s="256"/>
      <c r="BX76" s="256"/>
      <c r="BY76" s="256"/>
      <c r="BZ76" s="256"/>
      <c r="CA76" s="256"/>
      <c r="CB76" s="256"/>
      <c r="CC76" s="256"/>
      <c r="CD76" s="256"/>
      <c r="CE76" s="256"/>
      <c r="CF76" s="256"/>
      <c r="CG76" s="256"/>
      <c r="CH76" s="256"/>
      <c r="CI76" s="256"/>
      <c r="CJ76" s="256"/>
      <c r="CK76" s="256"/>
      <c r="CL76" s="256"/>
      <c r="CM76" s="256"/>
      <c r="CN76" s="256"/>
      <c r="CO76" s="256"/>
      <c r="CP76" s="256"/>
      <c r="CQ76" s="256"/>
      <c r="CR76" s="256"/>
      <c r="CS76" s="256"/>
      <c r="CT76" s="256"/>
      <c r="CU76" s="256"/>
      <c r="CV76" s="256"/>
      <c r="CW76" s="256"/>
      <c r="CX76" s="256"/>
    </row>
    <row r="77" spans="1:102" s="255" customFormat="1" ht="78" customHeight="1">
      <c r="A77" s="329">
        <v>11</v>
      </c>
      <c r="B77" s="285" t="s">
        <v>84</v>
      </c>
      <c r="C77" s="220" t="s">
        <v>53</v>
      </c>
      <c r="D77" s="278" t="s">
        <v>451</v>
      </c>
      <c r="E77" s="281" t="s">
        <v>613</v>
      </c>
      <c r="F77" s="282" t="s">
        <v>83</v>
      </c>
      <c r="G77" s="286">
        <v>13000</v>
      </c>
      <c r="H77" s="215">
        <f t="shared" si="56"/>
        <v>13000</v>
      </c>
      <c r="I77" s="215">
        <f t="shared" si="57"/>
        <v>13000</v>
      </c>
      <c r="J77" s="286"/>
      <c r="K77" s="215">
        <f t="shared" si="58"/>
        <v>13000</v>
      </c>
      <c r="L77" s="215">
        <f t="shared" si="62"/>
        <v>13000</v>
      </c>
      <c r="M77" s="215">
        <v>13000</v>
      </c>
      <c r="N77" s="215"/>
      <c r="O77" s="215"/>
      <c r="P77" s="215"/>
      <c r="Q77" s="221">
        <f t="shared" si="59"/>
        <v>100</v>
      </c>
      <c r="R77" s="221">
        <f t="shared" si="51"/>
        <v>13000</v>
      </c>
      <c r="S77" s="221">
        <f t="shared" si="52"/>
        <v>13000</v>
      </c>
      <c r="T77" s="221">
        <f t="shared" si="53"/>
        <v>13000</v>
      </c>
      <c r="U77" s="221">
        <f t="shared" si="53"/>
        <v>0</v>
      </c>
      <c r="V77" s="221">
        <f t="shared" si="60"/>
        <v>13000</v>
      </c>
      <c r="W77" s="221">
        <f t="shared" si="54"/>
        <v>13000</v>
      </c>
      <c r="X77" s="221">
        <f t="shared" si="61"/>
        <v>13000</v>
      </c>
      <c r="Y77" s="221">
        <f t="shared" si="55"/>
        <v>0</v>
      </c>
      <c r="Z77" s="221"/>
      <c r="AA77" s="221"/>
      <c r="AB77" s="222"/>
      <c r="AC77" s="222"/>
      <c r="AD77" s="221"/>
      <c r="AE77" s="222"/>
      <c r="AF77" s="222"/>
      <c r="AG77" s="215"/>
      <c r="AH77" s="223"/>
      <c r="AI77" s="227"/>
      <c r="AJ77" s="227"/>
      <c r="AK77" s="224">
        <f t="shared" si="63"/>
        <v>0</v>
      </c>
      <c r="AL77" s="227"/>
      <c r="AM77" s="227"/>
      <c r="AN77" s="227"/>
      <c r="AO77" s="270"/>
      <c r="AP77" s="256"/>
      <c r="AQ77" s="256"/>
      <c r="AR77" s="256"/>
      <c r="AX77" s="271"/>
      <c r="BG77" s="256"/>
      <c r="BH77" s="256"/>
      <c r="BI77" s="256"/>
      <c r="BJ77" s="256"/>
      <c r="BK77" s="256"/>
      <c r="BL77" s="256"/>
      <c r="BM77" s="256"/>
      <c r="BN77" s="256"/>
      <c r="BO77" s="256"/>
      <c r="BP77" s="256"/>
      <c r="BQ77" s="256"/>
      <c r="BR77" s="256"/>
      <c r="BS77" s="256"/>
      <c r="BT77" s="256"/>
      <c r="BU77" s="256"/>
      <c r="BV77" s="256"/>
      <c r="BW77" s="256"/>
      <c r="BX77" s="256"/>
      <c r="BY77" s="256"/>
      <c r="BZ77" s="256"/>
      <c r="CA77" s="256"/>
      <c r="CB77" s="256"/>
      <c r="CC77" s="256"/>
      <c r="CD77" s="256"/>
      <c r="CE77" s="256"/>
      <c r="CF77" s="256"/>
      <c r="CG77" s="256"/>
      <c r="CH77" s="256"/>
      <c r="CI77" s="256"/>
      <c r="CJ77" s="256"/>
      <c r="CK77" s="256"/>
      <c r="CL77" s="256"/>
      <c r="CM77" s="256"/>
      <c r="CN77" s="256"/>
      <c r="CO77" s="256"/>
      <c r="CP77" s="256"/>
      <c r="CQ77" s="256"/>
      <c r="CR77" s="256"/>
      <c r="CS77" s="256"/>
      <c r="CT77" s="256"/>
      <c r="CU77" s="256"/>
      <c r="CV77" s="256"/>
      <c r="CW77" s="256"/>
      <c r="CX77" s="256"/>
    </row>
    <row r="78" spans="1:102" s="255" customFormat="1" ht="78" customHeight="1">
      <c r="A78" s="329">
        <v>12</v>
      </c>
      <c r="B78" s="280" t="s">
        <v>59</v>
      </c>
      <c r="C78" s="220" t="s">
        <v>53</v>
      </c>
      <c r="D78" s="278" t="s">
        <v>451</v>
      </c>
      <c r="E78" s="281" t="s">
        <v>614</v>
      </c>
      <c r="F78" s="282" t="s">
        <v>83</v>
      </c>
      <c r="G78" s="283">
        <v>1500</v>
      </c>
      <c r="H78" s="215">
        <f t="shared" si="56"/>
        <v>1500</v>
      </c>
      <c r="I78" s="215">
        <f t="shared" si="57"/>
        <v>1500</v>
      </c>
      <c r="J78" s="283"/>
      <c r="K78" s="215">
        <f t="shared" si="58"/>
        <v>1500</v>
      </c>
      <c r="L78" s="215">
        <f t="shared" si="62"/>
        <v>1500</v>
      </c>
      <c r="M78" s="215">
        <v>1500</v>
      </c>
      <c r="N78" s="215"/>
      <c r="O78" s="215"/>
      <c r="P78" s="215"/>
      <c r="Q78" s="221">
        <f t="shared" si="59"/>
        <v>100</v>
      </c>
      <c r="R78" s="221">
        <f t="shared" si="51"/>
        <v>1500</v>
      </c>
      <c r="S78" s="221">
        <f t="shared" si="52"/>
        <v>1500</v>
      </c>
      <c r="T78" s="221">
        <f t="shared" si="53"/>
        <v>1500</v>
      </c>
      <c r="U78" s="221">
        <f t="shared" si="53"/>
        <v>0</v>
      </c>
      <c r="V78" s="221">
        <f t="shared" si="60"/>
        <v>1500</v>
      </c>
      <c r="W78" s="221">
        <f t="shared" si="54"/>
        <v>1500</v>
      </c>
      <c r="X78" s="221">
        <f t="shared" si="61"/>
        <v>1500</v>
      </c>
      <c r="Y78" s="221">
        <f t="shared" si="55"/>
        <v>0</v>
      </c>
      <c r="Z78" s="221"/>
      <c r="AA78" s="221"/>
      <c r="AB78" s="222"/>
      <c r="AC78" s="222"/>
      <c r="AD78" s="221"/>
      <c r="AE78" s="222"/>
      <c r="AF78" s="222"/>
      <c r="AG78" s="215"/>
      <c r="AH78" s="223"/>
      <c r="AI78" s="227"/>
      <c r="AJ78" s="227"/>
      <c r="AK78" s="224">
        <f t="shared" si="63"/>
        <v>0</v>
      </c>
      <c r="AL78" s="227"/>
      <c r="AM78" s="227"/>
      <c r="AN78" s="227"/>
      <c r="AO78" s="270"/>
      <c r="AP78" s="256"/>
      <c r="AQ78" s="256"/>
      <c r="AR78" s="256"/>
      <c r="AX78" s="271"/>
      <c r="BG78" s="256"/>
      <c r="BH78" s="256"/>
      <c r="BI78" s="256"/>
      <c r="BJ78" s="256"/>
      <c r="BK78" s="256"/>
      <c r="BL78" s="256"/>
      <c r="BM78" s="256"/>
      <c r="BN78" s="256"/>
      <c r="BO78" s="256"/>
      <c r="BP78" s="256"/>
      <c r="BQ78" s="256"/>
      <c r="BR78" s="256"/>
      <c r="BS78" s="256"/>
      <c r="BT78" s="256"/>
      <c r="BU78" s="256"/>
      <c r="BV78" s="256"/>
      <c r="BW78" s="256"/>
      <c r="BX78" s="256"/>
      <c r="BY78" s="256"/>
      <c r="BZ78" s="256"/>
      <c r="CA78" s="256"/>
      <c r="CB78" s="256"/>
      <c r="CC78" s="256"/>
      <c r="CD78" s="256"/>
      <c r="CE78" s="256"/>
      <c r="CF78" s="256"/>
      <c r="CG78" s="256"/>
      <c r="CH78" s="256"/>
      <c r="CI78" s="256"/>
      <c r="CJ78" s="256"/>
      <c r="CK78" s="256"/>
      <c r="CL78" s="256"/>
      <c r="CM78" s="256"/>
      <c r="CN78" s="256"/>
      <c r="CO78" s="256"/>
      <c r="CP78" s="256"/>
      <c r="CQ78" s="256"/>
      <c r="CR78" s="256"/>
      <c r="CS78" s="256"/>
      <c r="CT78" s="256"/>
      <c r="CU78" s="256"/>
      <c r="CV78" s="256"/>
      <c r="CW78" s="256"/>
      <c r="CX78" s="256"/>
    </row>
    <row r="79" spans="1:102" s="255" customFormat="1" ht="78" customHeight="1">
      <c r="A79" s="329">
        <v>13</v>
      </c>
      <c r="B79" s="285" t="s">
        <v>86</v>
      </c>
      <c r="C79" s="220" t="s">
        <v>53</v>
      </c>
      <c r="D79" s="278" t="s">
        <v>451</v>
      </c>
      <c r="E79" s="281" t="s">
        <v>615</v>
      </c>
      <c r="F79" s="282" t="s">
        <v>83</v>
      </c>
      <c r="G79" s="283">
        <v>8500</v>
      </c>
      <c r="H79" s="215">
        <f t="shared" si="56"/>
        <v>8500</v>
      </c>
      <c r="I79" s="215">
        <v>8500</v>
      </c>
      <c r="J79" s="283"/>
      <c r="K79" s="215">
        <v>11500</v>
      </c>
      <c r="L79" s="215">
        <f t="shared" si="62"/>
        <v>11500</v>
      </c>
      <c r="M79" s="215">
        <v>11500</v>
      </c>
      <c r="N79" s="215"/>
      <c r="O79" s="215"/>
      <c r="P79" s="215"/>
      <c r="Q79" s="221">
        <f t="shared" si="59"/>
        <v>135.2941176470588</v>
      </c>
      <c r="R79" s="221">
        <f t="shared" si="51"/>
        <v>11500</v>
      </c>
      <c r="S79" s="221">
        <f t="shared" si="52"/>
        <v>11500</v>
      </c>
      <c r="T79" s="221">
        <f t="shared" si="53"/>
        <v>11500</v>
      </c>
      <c r="U79" s="221">
        <f t="shared" si="53"/>
        <v>0</v>
      </c>
      <c r="V79" s="221">
        <f t="shared" si="60"/>
        <v>11500</v>
      </c>
      <c r="W79" s="221">
        <f t="shared" si="54"/>
        <v>11500</v>
      </c>
      <c r="X79" s="221">
        <f t="shared" si="61"/>
        <v>11500</v>
      </c>
      <c r="Y79" s="221">
        <f t="shared" si="55"/>
        <v>0</v>
      </c>
      <c r="Z79" s="221"/>
      <c r="AA79" s="221"/>
      <c r="AB79" s="222"/>
      <c r="AC79" s="222"/>
      <c r="AD79" s="221"/>
      <c r="AE79" s="222"/>
      <c r="AF79" s="222"/>
      <c r="AG79" s="221"/>
      <c r="AH79" s="223"/>
      <c r="AI79" s="227"/>
      <c r="AJ79" s="227"/>
      <c r="AK79" s="224">
        <f t="shared" si="63"/>
        <v>0</v>
      </c>
      <c r="AL79" s="227"/>
      <c r="AM79" s="227"/>
      <c r="AN79" s="227"/>
      <c r="AO79" s="270"/>
      <c r="AP79" s="256"/>
      <c r="AQ79" s="256"/>
      <c r="AR79" s="256"/>
      <c r="AX79" s="271"/>
      <c r="BG79" s="256"/>
      <c r="BH79" s="256"/>
      <c r="BI79" s="256"/>
      <c r="BJ79" s="256"/>
      <c r="BK79" s="256"/>
      <c r="BL79" s="256"/>
      <c r="BM79" s="256"/>
      <c r="BN79" s="256"/>
      <c r="BO79" s="256"/>
      <c r="BP79" s="256"/>
      <c r="BQ79" s="256"/>
      <c r="BR79" s="256"/>
      <c r="BS79" s="256"/>
      <c r="BT79" s="256"/>
      <c r="BU79" s="256"/>
      <c r="BV79" s="256"/>
      <c r="BW79" s="256"/>
      <c r="BX79" s="256"/>
      <c r="BY79" s="256"/>
      <c r="BZ79" s="256"/>
      <c r="CA79" s="256"/>
      <c r="CB79" s="256"/>
      <c r="CC79" s="256"/>
      <c r="CD79" s="256"/>
      <c r="CE79" s="256"/>
      <c r="CF79" s="256"/>
      <c r="CG79" s="256"/>
      <c r="CH79" s="256"/>
      <c r="CI79" s="256"/>
      <c r="CJ79" s="256"/>
      <c r="CK79" s="256"/>
      <c r="CL79" s="256"/>
      <c r="CM79" s="256"/>
      <c r="CN79" s="256"/>
      <c r="CO79" s="256"/>
      <c r="CP79" s="256"/>
      <c r="CQ79" s="256"/>
      <c r="CR79" s="256"/>
      <c r="CS79" s="256"/>
      <c r="CT79" s="256"/>
      <c r="CU79" s="256"/>
      <c r="CV79" s="256"/>
      <c r="CW79" s="256"/>
      <c r="CX79" s="256"/>
    </row>
    <row r="80" spans="1:102" s="255" customFormat="1" ht="78" customHeight="1">
      <c r="A80" s="329">
        <v>14</v>
      </c>
      <c r="B80" s="280" t="s">
        <v>89</v>
      </c>
      <c r="C80" s="220" t="s">
        <v>53</v>
      </c>
      <c r="D80" s="278" t="s">
        <v>451</v>
      </c>
      <c r="E80" s="281" t="s">
        <v>616</v>
      </c>
      <c r="F80" s="282" t="s">
        <v>83</v>
      </c>
      <c r="G80" s="283">
        <v>9000</v>
      </c>
      <c r="H80" s="215">
        <f t="shared" si="56"/>
        <v>9000</v>
      </c>
      <c r="I80" s="215">
        <f t="shared" si="57"/>
        <v>9000</v>
      </c>
      <c r="J80" s="283"/>
      <c r="K80" s="215">
        <f t="shared" si="58"/>
        <v>9000</v>
      </c>
      <c r="L80" s="215">
        <f t="shared" si="62"/>
        <v>9000</v>
      </c>
      <c r="M80" s="215">
        <v>9000</v>
      </c>
      <c r="N80" s="215"/>
      <c r="O80" s="215"/>
      <c r="P80" s="215"/>
      <c r="Q80" s="221">
        <f t="shared" si="59"/>
        <v>100</v>
      </c>
      <c r="R80" s="221">
        <f t="shared" si="51"/>
        <v>9000</v>
      </c>
      <c r="S80" s="221">
        <f t="shared" si="52"/>
        <v>9000</v>
      </c>
      <c r="T80" s="221">
        <f t="shared" si="53"/>
        <v>9000</v>
      </c>
      <c r="U80" s="221">
        <f t="shared" si="53"/>
        <v>0</v>
      </c>
      <c r="V80" s="221">
        <f>R80</f>
        <v>9000</v>
      </c>
      <c r="W80" s="221">
        <f>S80</f>
        <v>9000</v>
      </c>
      <c r="X80" s="221">
        <f>T80</f>
        <v>9000</v>
      </c>
      <c r="Y80" s="221">
        <v>0</v>
      </c>
      <c r="Z80" s="221">
        <f>AA80+AD80</f>
        <v>0</v>
      </c>
      <c r="AA80" s="221"/>
      <c r="AB80" s="222"/>
      <c r="AC80" s="222"/>
      <c r="AD80" s="221">
        <f>AE80</f>
        <v>0</v>
      </c>
      <c r="AE80" s="222">
        <f>X80-T80</f>
        <v>0</v>
      </c>
      <c r="AF80" s="222"/>
      <c r="AG80" s="215"/>
      <c r="AH80" s="223"/>
      <c r="AI80" s="227"/>
      <c r="AJ80" s="227"/>
      <c r="AK80" s="224">
        <f t="shared" si="63"/>
        <v>0</v>
      </c>
      <c r="AL80" s="227"/>
      <c r="AM80" s="227"/>
      <c r="AN80" s="227"/>
      <c r="AO80" s="270"/>
      <c r="AP80" s="256"/>
      <c r="AQ80" s="256"/>
      <c r="AR80" s="256"/>
      <c r="AX80" s="271"/>
      <c r="BG80" s="256"/>
      <c r="BH80" s="256"/>
      <c r="BI80" s="256"/>
      <c r="BJ80" s="256"/>
      <c r="BK80" s="256"/>
      <c r="BL80" s="256"/>
      <c r="BM80" s="256"/>
      <c r="BN80" s="256"/>
      <c r="BO80" s="256"/>
      <c r="BP80" s="256"/>
      <c r="BQ80" s="256"/>
      <c r="BR80" s="256"/>
      <c r="BS80" s="256"/>
      <c r="BT80" s="256"/>
      <c r="BU80" s="256"/>
      <c r="BV80" s="256"/>
      <c r="BW80" s="256"/>
      <c r="BX80" s="256"/>
      <c r="BY80" s="256"/>
      <c r="BZ80" s="256"/>
      <c r="CA80" s="256"/>
      <c r="CB80" s="256"/>
      <c r="CC80" s="256"/>
      <c r="CD80" s="256"/>
      <c r="CE80" s="256"/>
      <c r="CF80" s="256"/>
      <c r="CG80" s="256"/>
      <c r="CH80" s="256"/>
      <c r="CI80" s="256"/>
      <c r="CJ80" s="256"/>
      <c r="CK80" s="256"/>
      <c r="CL80" s="256"/>
      <c r="CM80" s="256"/>
      <c r="CN80" s="256"/>
      <c r="CO80" s="256"/>
      <c r="CP80" s="256"/>
      <c r="CQ80" s="256"/>
      <c r="CR80" s="256"/>
      <c r="CS80" s="256"/>
      <c r="CT80" s="256"/>
      <c r="CU80" s="256"/>
      <c r="CV80" s="256"/>
      <c r="CW80" s="256"/>
      <c r="CX80" s="256"/>
    </row>
    <row r="81" spans="1:102" s="255" customFormat="1" ht="78" customHeight="1">
      <c r="A81" s="329">
        <v>15</v>
      </c>
      <c r="B81" s="280" t="s">
        <v>483</v>
      </c>
      <c r="C81" s="220" t="s">
        <v>53</v>
      </c>
      <c r="D81" s="278" t="s">
        <v>451</v>
      </c>
      <c r="E81" s="281" t="s">
        <v>617</v>
      </c>
      <c r="F81" s="282" t="s">
        <v>83</v>
      </c>
      <c r="G81" s="283">
        <v>5500</v>
      </c>
      <c r="H81" s="215">
        <f t="shared" si="56"/>
        <v>5500</v>
      </c>
      <c r="I81" s="215">
        <f t="shared" si="57"/>
        <v>5500</v>
      </c>
      <c r="J81" s="283"/>
      <c r="K81" s="215">
        <f t="shared" si="58"/>
        <v>5500</v>
      </c>
      <c r="L81" s="215">
        <f t="shared" si="62"/>
        <v>5500</v>
      </c>
      <c r="M81" s="215">
        <v>5500</v>
      </c>
      <c r="N81" s="215"/>
      <c r="O81" s="215"/>
      <c r="P81" s="215"/>
      <c r="Q81" s="221">
        <f t="shared" si="59"/>
        <v>100</v>
      </c>
      <c r="R81" s="221">
        <f t="shared" si="51"/>
        <v>5500</v>
      </c>
      <c r="S81" s="221">
        <f t="shared" si="52"/>
        <v>5500</v>
      </c>
      <c r="T81" s="221">
        <f t="shared" si="53"/>
        <v>5500</v>
      </c>
      <c r="U81" s="221">
        <f t="shared" si="53"/>
        <v>0</v>
      </c>
      <c r="V81" s="221">
        <f>R81</f>
        <v>5500</v>
      </c>
      <c r="W81" s="221">
        <f t="shared" si="54"/>
        <v>5500</v>
      </c>
      <c r="X81" s="221">
        <f>T81</f>
        <v>5500</v>
      </c>
      <c r="Y81" s="221">
        <f t="shared" si="55"/>
        <v>0</v>
      </c>
      <c r="Z81" s="221"/>
      <c r="AA81" s="221"/>
      <c r="AB81" s="222"/>
      <c r="AC81" s="222"/>
      <c r="AD81" s="221"/>
      <c r="AE81" s="222"/>
      <c r="AF81" s="222"/>
      <c r="AG81" s="215"/>
      <c r="AH81" s="223"/>
      <c r="AI81" s="227"/>
      <c r="AJ81" s="227"/>
      <c r="AK81" s="224">
        <f t="shared" si="63"/>
        <v>0</v>
      </c>
      <c r="AL81" s="227"/>
      <c r="AM81" s="227"/>
      <c r="AN81" s="227"/>
      <c r="AO81" s="270"/>
      <c r="AP81" s="256"/>
      <c r="AQ81" s="256"/>
      <c r="AR81" s="256"/>
      <c r="AX81" s="271"/>
      <c r="BG81" s="256"/>
      <c r="BH81" s="256"/>
      <c r="BI81" s="256"/>
      <c r="BJ81" s="256"/>
      <c r="BK81" s="256"/>
      <c r="BL81" s="256"/>
      <c r="BM81" s="256"/>
      <c r="BN81" s="256"/>
      <c r="BO81" s="256"/>
      <c r="BP81" s="256"/>
      <c r="BQ81" s="256"/>
      <c r="BR81" s="256"/>
      <c r="BS81" s="256"/>
      <c r="BT81" s="256"/>
      <c r="BU81" s="256"/>
      <c r="BV81" s="256"/>
      <c r="BW81" s="256"/>
      <c r="BX81" s="256"/>
      <c r="BY81" s="256"/>
      <c r="BZ81" s="256"/>
      <c r="CA81" s="256"/>
      <c r="CB81" s="256"/>
      <c r="CC81" s="256"/>
      <c r="CD81" s="256"/>
      <c r="CE81" s="256"/>
      <c r="CF81" s="256"/>
      <c r="CG81" s="256"/>
      <c r="CH81" s="256"/>
      <c r="CI81" s="256"/>
      <c r="CJ81" s="256"/>
      <c r="CK81" s="256"/>
      <c r="CL81" s="256"/>
      <c r="CM81" s="256"/>
      <c r="CN81" s="256"/>
      <c r="CO81" s="256"/>
      <c r="CP81" s="256"/>
      <c r="CQ81" s="256"/>
      <c r="CR81" s="256"/>
      <c r="CS81" s="256"/>
      <c r="CT81" s="256"/>
      <c r="CU81" s="256"/>
      <c r="CV81" s="256"/>
      <c r="CW81" s="256"/>
      <c r="CX81" s="256"/>
    </row>
    <row r="82" spans="1:102" s="255" customFormat="1" ht="78" customHeight="1">
      <c r="A82" s="329">
        <v>16</v>
      </c>
      <c r="B82" s="280" t="s">
        <v>484</v>
      </c>
      <c r="C82" s="220" t="s">
        <v>53</v>
      </c>
      <c r="D82" s="278" t="s">
        <v>451</v>
      </c>
      <c r="E82" s="281" t="s">
        <v>618</v>
      </c>
      <c r="F82" s="282" t="s">
        <v>83</v>
      </c>
      <c r="G82" s="283">
        <v>5500</v>
      </c>
      <c r="H82" s="215">
        <f t="shared" si="56"/>
        <v>5500</v>
      </c>
      <c r="I82" s="215">
        <f t="shared" si="57"/>
        <v>5500</v>
      </c>
      <c r="J82" s="283"/>
      <c r="K82" s="215">
        <f t="shared" si="58"/>
        <v>5500</v>
      </c>
      <c r="L82" s="215">
        <f t="shared" si="62"/>
        <v>5500</v>
      </c>
      <c r="M82" s="215">
        <v>5500</v>
      </c>
      <c r="N82" s="215"/>
      <c r="O82" s="215"/>
      <c r="P82" s="215"/>
      <c r="Q82" s="221">
        <f t="shared" si="59"/>
        <v>100</v>
      </c>
      <c r="R82" s="221">
        <f t="shared" si="51"/>
        <v>5500</v>
      </c>
      <c r="S82" s="221">
        <f t="shared" si="52"/>
        <v>5500</v>
      </c>
      <c r="T82" s="221">
        <f t="shared" si="53"/>
        <v>5500</v>
      </c>
      <c r="U82" s="221">
        <f t="shared" si="53"/>
        <v>0</v>
      </c>
      <c r="V82" s="221">
        <v>0</v>
      </c>
      <c r="W82" s="221">
        <v>0</v>
      </c>
      <c r="X82" s="221">
        <v>0</v>
      </c>
      <c r="Y82" s="221">
        <v>0</v>
      </c>
      <c r="Z82" s="221">
        <f>AA82+AD82</f>
        <v>-5500</v>
      </c>
      <c r="AA82" s="221"/>
      <c r="AB82" s="222"/>
      <c r="AC82" s="222"/>
      <c r="AD82" s="221">
        <f>AE82</f>
        <v>-5500</v>
      </c>
      <c r="AE82" s="222">
        <f>X82-T82</f>
        <v>-5500</v>
      </c>
      <c r="AF82" s="222"/>
      <c r="AG82" s="215"/>
      <c r="AH82" s="223"/>
      <c r="AI82" s="227"/>
      <c r="AJ82" s="227"/>
      <c r="AK82" s="224">
        <f t="shared" si="63"/>
        <v>0</v>
      </c>
      <c r="AL82" s="227"/>
      <c r="AM82" s="227"/>
      <c r="AN82" s="227"/>
      <c r="AO82" s="270"/>
      <c r="AP82" s="256"/>
      <c r="AQ82" s="256"/>
      <c r="AR82" s="256"/>
      <c r="AX82" s="271"/>
      <c r="BG82" s="256"/>
      <c r="BH82" s="256"/>
      <c r="BI82" s="256"/>
      <c r="BJ82" s="256"/>
      <c r="BK82" s="256"/>
      <c r="BL82" s="256"/>
      <c r="BM82" s="256"/>
      <c r="BN82" s="256"/>
      <c r="BO82" s="256"/>
      <c r="BP82" s="256"/>
      <c r="BQ82" s="256"/>
      <c r="BR82" s="256"/>
      <c r="BS82" s="256"/>
      <c r="BT82" s="256"/>
      <c r="BU82" s="256"/>
      <c r="BV82" s="256"/>
      <c r="BW82" s="256"/>
      <c r="BX82" s="256"/>
      <c r="BY82" s="256"/>
      <c r="BZ82" s="256"/>
      <c r="CA82" s="256"/>
      <c r="CB82" s="256"/>
      <c r="CC82" s="256"/>
      <c r="CD82" s="256"/>
      <c r="CE82" s="256"/>
      <c r="CF82" s="256"/>
      <c r="CG82" s="256"/>
      <c r="CH82" s="256"/>
      <c r="CI82" s="256"/>
      <c r="CJ82" s="256"/>
      <c r="CK82" s="256"/>
      <c r="CL82" s="256"/>
      <c r="CM82" s="256"/>
      <c r="CN82" s="256"/>
      <c r="CO82" s="256"/>
      <c r="CP82" s="256"/>
      <c r="CQ82" s="256"/>
      <c r="CR82" s="256"/>
      <c r="CS82" s="256"/>
      <c r="CT82" s="256"/>
      <c r="CU82" s="256"/>
      <c r="CV82" s="256"/>
      <c r="CW82" s="256"/>
      <c r="CX82" s="256"/>
    </row>
    <row r="83" spans="1:102" s="255" customFormat="1" ht="78" customHeight="1">
      <c r="A83" s="329">
        <v>17</v>
      </c>
      <c r="B83" s="280" t="s">
        <v>485</v>
      </c>
      <c r="C83" s="220" t="s">
        <v>53</v>
      </c>
      <c r="D83" s="278" t="s">
        <v>451</v>
      </c>
      <c r="E83" s="281" t="s">
        <v>619</v>
      </c>
      <c r="F83" s="282" t="s">
        <v>83</v>
      </c>
      <c r="G83" s="283">
        <v>1900</v>
      </c>
      <c r="H83" s="215">
        <f t="shared" si="56"/>
        <v>1900</v>
      </c>
      <c r="I83" s="215">
        <f t="shared" si="57"/>
        <v>1900</v>
      </c>
      <c r="J83" s="283"/>
      <c r="K83" s="215">
        <f t="shared" si="58"/>
        <v>1900</v>
      </c>
      <c r="L83" s="215">
        <f t="shared" si="62"/>
        <v>1900</v>
      </c>
      <c r="M83" s="215">
        <v>1900</v>
      </c>
      <c r="N83" s="215"/>
      <c r="O83" s="215"/>
      <c r="P83" s="215"/>
      <c r="Q83" s="221">
        <f t="shared" si="59"/>
        <v>100</v>
      </c>
      <c r="R83" s="221">
        <f t="shared" si="51"/>
        <v>1900</v>
      </c>
      <c r="S83" s="221">
        <f t="shared" si="52"/>
        <v>1900</v>
      </c>
      <c r="T83" s="221">
        <f t="shared" si="53"/>
        <v>1900</v>
      </c>
      <c r="U83" s="221">
        <f t="shared" si="53"/>
        <v>0</v>
      </c>
      <c r="V83" s="221">
        <f>R83</f>
        <v>1900</v>
      </c>
      <c r="W83" s="221">
        <f t="shared" si="54"/>
        <v>1900</v>
      </c>
      <c r="X83" s="221">
        <f>T83</f>
        <v>1900</v>
      </c>
      <c r="Y83" s="221">
        <f t="shared" si="55"/>
        <v>0</v>
      </c>
      <c r="Z83" s="221"/>
      <c r="AA83" s="221"/>
      <c r="AB83" s="222"/>
      <c r="AC83" s="222"/>
      <c r="AD83" s="221"/>
      <c r="AE83" s="222"/>
      <c r="AF83" s="222"/>
      <c r="AG83" s="215"/>
      <c r="AH83" s="223"/>
      <c r="AI83" s="227"/>
      <c r="AJ83" s="227"/>
      <c r="AK83" s="224">
        <f t="shared" si="63"/>
        <v>0</v>
      </c>
      <c r="AL83" s="227"/>
      <c r="AM83" s="227"/>
      <c r="AN83" s="227"/>
      <c r="AO83" s="270"/>
      <c r="AP83" s="256"/>
      <c r="AQ83" s="256"/>
      <c r="AR83" s="256"/>
      <c r="AX83" s="271"/>
      <c r="BG83" s="256"/>
      <c r="BH83" s="256"/>
      <c r="BI83" s="256"/>
      <c r="BJ83" s="256"/>
      <c r="BK83" s="256"/>
      <c r="BL83" s="256"/>
      <c r="BM83" s="256"/>
      <c r="BN83" s="256"/>
      <c r="BO83" s="256"/>
      <c r="BP83" s="256"/>
      <c r="BQ83" s="256"/>
      <c r="BR83" s="256"/>
      <c r="BS83" s="256"/>
      <c r="BT83" s="256"/>
      <c r="BU83" s="256"/>
      <c r="BV83" s="256"/>
      <c r="BW83" s="256"/>
      <c r="BX83" s="256"/>
      <c r="BY83" s="256"/>
      <c r="BZ83" s="256"/>
      <c r="CA83" s="256"/>
      <c r="CB83" s="256"/>
      <c r="CC83" s="256"/>
      <c r="CD83" s="256"/>
      <c r="CE83" s="256"/>
      <c r="CF83" s="256"/>
      <c r="CG83" s="256"/>
      <c r="CH83" s="256"/>
      <c r="CI83" s="256"/>
      <c r="CJ83" s="256"/>
      <c r="CK83" s="256"/>
      <c r="CL83" s="256"/>
      <c r="CM83" s="256"/>
      <c r="CN83" s="256"/>
      <c r="CO83" s="256"/>
      <c r="CP83" s="256"/>
      <c r="CQ83" s="256"/>
      <c r="CR83" s="256"/>
      <c r="CS83" s="256"/>
      <c r="CT83" s="256"/>
      <c r="CU83" s="256"/>
      <c r="CV83" s="256"/>
      <c r="CW83" s="256"/>
      <c r="CX83" s="256"/>
    </row>
    <row r="84" spans="1:102" s="255" customFormat="1" ht="78" customHeight="1">
      <c r="A84" s="329">
        <v>18</v>
      </c>
      <c r="B84" s="280" t="s">
        <v>486</v>
      </c>
      <c r="C84" s="220" t="s">
        <v>53</v>
      </c>
      <c r="D84" s="278" t="s">
        <v>451</v>
      </c>
      <c r="E84" s="281" t="s">
        <v>619</v>
      </c>
      <c r="F84" s="282" t="s">
        <v>83</v>
      </c>
      <c r="G84" s="283">
        <v>1900</v>
      </c>
      <c r="H84" s="215">
        <f t="shared" si="56"/>
        <v>1900</v>
      </c>
      <c r="I84" s="215">
        <f t="shared" si="57"/>
        <v>1900</v>
      </c>
      <c r="J84" s="283"/>
      <c r="K84" s="215">
        <f t="shared" si="58"/>
        <v>1900</v>
      </c>
      <c r="L84" s="215">
        <f t="shared" si="62"/>
        <v>1900</v>
      </c>
      <c r="M84" s="215">
        <v>1900</v>
      </c>
      <c r="N84" s="215"/>
      <c r="O84" s="215"/>
      <c r="P84" s="215"/>
      <c r="Q84" s="221">
        <f t="shared" si="59"/>
        <v>100</v>
      </c>
      <c r="R84" s="221">
        <f t="shared" si="51"/>
        <v>1900</v>
      </c>
      <c r="S84" s="221">
        <f t="shared" si="52"/>
        <v>1900</v>
      </c>
      <c r="T84" s="221">
        <f t="shared" si="53"/>
        <v>1900</v>
      </c>
      <c r="U84" s="221">
        <f t="shared" si="53"/>
        <v>0</v>
      </c>
      <c r="V84" s="221">
        <f>R84</f>
        <v>1900</v>
      </c>
      <c r="W84" s="221">
        <f t="shared" si="54"/>
        <v>1900</v>
      </c>
      <c r="X84" s="221">
        <f>T84</f>
        <v>1900</v>
      </c>
      <c r="Y84" s="221">
        <f t="shared" si="55"/>
        <v>0</v>
      </c>
      <c r="Z84" s="221"/>
      <c r="AA84" s="221"/>
      <c r="AB84" s="222"/>
      <c r="AC84" s="222"/>
      <c r="AD84" s="221"/>
      <c r="AE84" s="222"/>
      <c r="AF84" s="222"/>
      <c r="AG84" s="215"/>
      <c r="AH84" s="223"/>
      <c r="AI84" s="227"/>
      <c r="AJ84" s="227"/>
      <c r="AK84" s="224">
        <f t="shared" si="63"/>
        <v>0</v>
      </c>
      <c r="AL84" s="227"/>
      <c r="AM84" s="227"/>
      <c r="AN84" s="227"/>
      <c r="AO84" s="270"/>
      <c r="AP84" s="256"/>
      <c r="AQ84" s="256"/>
      <c r="AR84" s="256"/>
      <c r="AX84" s="271"/>
      <c r="BG84" s="256"/>
      <c r="BH84" s="256"/>
      <c r="BI84" s="256"/>
      <c r="BJ84" s="256"/>
      <c r="BK84" s="256"/>
      <c r="BL84" s="256"/>
      <c r="BM84" s="256"/>
      <c r="BN84" s="256"/>
      <c r="BO84" s="256"/>
      <c r="BP84" s="256"/>
      <c r="BQ84" s="256"/>
      <c r="BR84" s="256"/>
      <c r="BS84" s="256"/>
      <c r="BT84" s="256"/>
      <c r="BU84" s="256"/>
      <c r="BV84" s="256"/>
      <c r="BW84" s="256"/>
      <c r="BX84" s="256"/>
      <c r="BY84" s="256"/>
      <c r="BZ84" s="256"/>
      <c r="CA84" s="256"/>
      <c r="CB84" s="256"/>
      <c r="CC84" s="256"/>
      <c r="CD84" s="256"/>
      <c r="CE84" s="256"/>
      <c r="CF84" s="256"/>
      <c r="CG84" s="256"/>
      <c r="CH84" s="256"/>
      <c r="CI84" s="256"/>
      <c r="CJ84" s="256"/>
      <c r="CK84" s="256"/>
      <c r="CL84" s="256"/>
      <c r="CM84" s="256"/>
      <c r="CN84" s="256"/>
      <c r="CO84" s="256"/>
      <c r="CP84" s="256"/>
      <c r="CQ84" s="256"/>
      <c r="CR84" s="256"/>
      <c r="CS84" s="256"/>
      <c r="CT84" s="256"/>
      <c r="CU84" s="256"/>
      <c r="CV84" s="256"/>
      <c r="CW84" s="256"/>
      <c r="CX84" s="256"/>
    </row>
    <row r="85" spans="1:102" s="255" customFormat="1" ht="78" customHeight="1">
      <c r="A85" s="329">
        <v>19</v>
      </c>
      <c r="B85" s="280" t="s">
        <v>90</v>
      </c>
      <c r="C85" s="220" t="s">
        <v>53</v>
      </c>
      <c r="D85" s="278" t="s">
        <v>451</v>
      </c>
      <c r="E85" s="281" t="s">
        <v>612</v>
      </c>
      <c r="F85" s="282" t="s">
        <v>83</v>
      </c>
      <c r="G85" s="283">
        <v>4000</v>
      </c>
      <c r="H85" s="215">
        <f t="shared" si="56"/>
        <v>4000</v>
      </c>
      <c r="I85" s="215">
        <f t="shared" si="57"/>
        <v>4000</v>
      </c>
      <c r="J85" s="283"/>
      <c r="K85" s="215">
        <f t="shared" si="58"/>
        <v>4000</v>
      </c>
      <c r="L85" s="215">
        <f t="shared" si="62"/>
        <v>4000</v>
      </c>
      <c r="M85" s="215">
        <f>+G85</f>
        <v>4000</v>
      </c>
      <c r="N85" s="215"/>
      <c r="O85" s="215"/>
      <c r="P85" s="215"/>
      <c r="Q85" s="221">
        <f t="shared" si="59"/>
        <v>100</v>
      </c>
      <c r="R85" s="221">
        <f t="shared" si="51"/>
        <v>4000</v>
      </c>
      <c r="S85" s="221">
        <f t="shared" si="52"/>
        <v>4000</v>
      </c>
      <c r="T85" s="221">
        <f t="shared" si="53"/>
        <v>4000</v>
      </c>
      <c r="U85" s="221">
        <f t="shared" si="53"/>
        <v>0</v>
      </c>
      <c r="V85" s="221">
        <v>0</v>
      </c>
      <c r="W85" s="221">
        <v>0</v>
      </c>
      <c r="X85" s="221">
        <v>0</v>
      </c>
      <c r="Y85" s="221">
        <v>0</v>
      </c>
      <c r="Z85" s="221">
        <f>AA85+AD85</f>
        <v>-4000</v>
      </c>
      <c r="AA85" s="221"/>
      <c r="AB85" s="222"/>
      <c r="AC85" s="222"/>
      <c r="AD85" s="221">
        <f>AE85</f>
        <v>-4000</v>
      </c>
      <c r="AE85" s="222">
        <f>X85-T85</f>
        <v>-4000</v>
      </c>
      <c r="AF85" s="222"/>
      <c r="AG85" s="215"/>
      <c r="AH85" s="223"/>
      <c r="AI85" s="227"/>
      <c r="AJ85" s="227"/>
      <c r="AK85" s="224">
        <f t="shared" si="63"/>
        <v>0</v>
      </c>
      <c r="AL85" s="227"/>
      <c r="AM85" s="227"/>
      <c r="AN85" s="227"/>
      <c r="AO85" s="270"/>
      <c r="AP85" s="256"/>
      <c r="AQ85" s="256"/>
      <c r="AR85" s="256"/>
      <c r="AX85" s="271"/>
      <c r="BG85" s="256"/>
      <c r="BH85" s="256"/>
      <c r="BI85" s="256"/>
      <c r="BJ85" s="256"/>
      <c r="BK85" s="256"/>
      <c r="BL85" s="256"/>
      <c r="BM85" s="256"/>
      <c r="BN85" s="256"/>
      <c r="BO85" s="256"/>
      <c r="BP85" s="256"/>
      <c r="BQ85" s="256"/>
      <c r="BR85" s="256"/>
      <c r="BS85" s="256"/>
      <c r="BT85" s="256"/>
      <c r="BU85" s="256"/>
      <c r="BV85" s="256"/>
      <c r="BW85" s="256"/>
      <c r="BX85" s="256"/>
      <c r="BY85" s="256"/>
      <c r="BZ85" s="256"/>
      <c r="CA85" s="256"/>
      <c r="CB85" s="256"/>
      <c r="CC85" s="256"/>
      <c r="CD85" s="256"/>
      <c r="CE85" s="256"/>
      <c r="CF85" s="256"/>
      <c r="CG85" s="256"/>
      <c r="CH85" s="256"/>
      <c r="CI85" s="256"/>
      <c r="CJ85" s="256"/>
      <c r="CK85" s="256"/>
      <c r="CL85" s="256"/>
      <c r="CM85" s="256"/>
      <c r="CN85" s="256"/>
      <c r="CO85" s="256"/>
      <c r="CP85" s="256"/>
      <c r="CQ85" s="256"/>
      <c r="CR85" s="256"/>
      <c r="CS85" s="256"/>
      <c r="CT85" s="256"/>
      <c r="CU85" s="256"/>
      <c r="CV85" s="256"/>
      <c r="CW85" s="256"/>
      <c r="CX85" s="256"/>
    </row>
    <row r="86" spans="1:102" s="255" customFormat="1" ht="78" customHeight="1">
      <c r="A86" s="329">
        <v>20</v>
      </c>
      <c r="B86" s="280" t="s">
        <v>482</v>
      </c>
      <c r="C86" s="220" t="s">
        <v>53</v>
      </c>
      <c r="D86" s="278" t="s">
        <v>451</v>
      </c>
      <c r="E86" s="281" t="s">
        <v>57</v>
      </c>
      <c r="F86" s="282" t="s">
        <v>83</v>
      </c>
      <c r="G86" s="283">
        <v>12500</v>
      </c>
      <c r="H86" s="215">
        <f t="shared" si="56"/>
        <v>12500</v>
      </c>
      <c r="I86" s="215">
        <f t="shared" si="57"/>
        <v>12500</v>
      </c>
      <c r="J86" s="283"/>
      <c r="K86" s="215">
        <f t="shared" si="58"/>
        <v>12500</v>
      </c>
      <c r="L86" s="215">
        <f t="shared" si="62"/>
        <v>12500</v>
      </c>
      <c r="M86" s="215">
        <f>+G86</f>
        <v>12500</v>
      </c>
      <c r="N86" s="215"/>
      <c r="O86" s="215"/>
      <c r="P86" s="215"/>
      <c r="Q86" s="221">
        <f t="shared" si="59"/>
        <v>100</v>
      </c>
      <c r="R86" s="221">
        <v>14000</v>
      </c>
      <c r="S86" s="221">
        <f>T86</f>
        <v>14000</v>
      </c>
      <c r="T86" s="221">
        <v>14000</v>
      </c>
      <c r="U86" s="221"/>
      <c r="V86" s="221">
        <v>0</v>
      </c>
      <c r="W86" s="221">
        <v>0</v>
      </c>
      <c r="X86" s="221">
        <v>0</v>
      </c>
      <c r="Y86" s="221">
        <v>0</v>
      </c>
      <c r="Z86" s="221">
        <f>AA86+AD86</f>
        <v>-14000</v>
      </c>
      <c r="AA86" s="221"/>
      <c r="AB86" s="222"/>
      <c r="AC86" s="222"/>
      <c r="AD86" s="221">
        <f>AE86</f>
        <v>-14000</v>
      </c>
      <c r="AE86" s="222">
        <f>X86-T86</f>
        <v>-14000</v>
      </c>
      <c r="AF86" s="222"/>
      <c r="AG86" s="215"/>
      <c r="AH86" s="223"/>
      <c r="AI86" s="227"/>
      <c r="AJ86" s="227"/>
      <c r="AK86" s="224">
        <f t="shared" si="63"/>
        <v>1500</v>
      </c>
      <c r="AL86" s="227"/>
      <c r="AM86" s="227"/>
      <c r="AN86" s="227"/>
      <c r="AO86" s="270"/>
      <c r="AP86" s="256"/>
      <c r="AQ86" s="256"/>
      <c r="AR86" s="256"/>
      <c r="AX86" s="271"/>
      <c r="BG86" s="256"/>
      <c r="BH86" s="256"/>
      <c r="BI86" s="256"/>
      <c r="BJ86" s="256"/>
      <c r="BK86" s="256"/>
      <c r="BL86" s="256"/>
      <c r="BM86" s="256"/>
      <c r="BN86" s="256"/>
      <c r="BO86" s="256"/>
      <c r="BP86" s="256"/>
      <c r="BQ86" s="256"/>
      <c r="BR86" s="256"/>
      <c r="BS86" s="256"/>
      <c r="BT86" s="256"/>
      <c r="BU86" s="256"/>
      <c r="BV86" s="256"/>
      <c r="BW86" s="256"/>
      <c r="BX86" s="256"/>
      <c r="BY86" s="256"/>
      <c r="BZ86" s="256"/>
      <c r="CA86" s="256"/>
      <c r="CB86" s="256"/>
      <c r="CC86" s="256"/>
      <c r="CD86" s="256"/>
      <c r="CE86" s="256"/>
      <c r="CF86" s="256"/>
      <c r="CG86" s="256"/>
      <c r="CH86" s="256"/>
      <c r="CI86" s="256"/>
      <c r="CJ86" s="256"/>
      <c r="CK86" s="256"/>
      <c r="CL86" s="256"/>
      <c r="CM86" s="256"/>
      <c r="CN86" s="256"/>
      <c r="CO86" s="256"/>
      <c r="CP86" s="256"/>
      <c r="CQ86" s="256"/>
      <c r="CR86" s="256"/>
      <c r="CS86" s="256"/>
      <c r="CT86" s="256"/>
      <c r="CU86" s="256"/>
      <c r="CV86" s="256"/>
      <c r="CW86" s="256"/>
      <c r="CX86" s="256"/>
    </row>
    <row r="87" spans="1:102" s="255" customFormat="1" ht="78" customHeight="1">
      <c r="A87" s="329">
        <v>21</v>
      </c>
      <c r="B87" s="280" t="s">
        <v>481</v>
      </c>
      <c r="C87" s="220" t="s">
        <v>53</v>
      </c>
      <c r="D87" s="278" t="s">
        <v>451</v>
      </c>
      <c r="E87" s="281" t="s">
        <v>56</v>
      </c>
      <c r="F87" s="282" t="s">
        <v>83</v>
      </c>
      <c r="G87" s="283">
        <v>11000</v>
      </c>
      <c r="H87" s="215">
        <f t="shared" si="56"/>
        <v>11000</v>
      </c>
      <c r="I87" s="215">
        <f t="shared" si="57"/>
        <v>11000</v>
      </c>
      <c r="J87" s="283"/>
      <c r="K87" s="215">
        <f t="shared" si="58"/>
        <v>11000</v>
      </c>
      <c r="L87" s="215">
        <f t="shared" si="62"/>
        <v>11000</v>
      </c>
      <c r="M87" s="215">
        <f>+G87</f>
        <v>11000</v>
      </c>
      <c r="N87" s="215"/>
      <c r="O87" s="215"/>
      <c r="P87" s="215"/>
      <c r="Q87" s="221">
        <f t="shared" si="59"/>
        <v>100</v>
      </c>
      <c r="R87" s="221">
        <f t="shared" si="51"/>
        <v>11000</v>
      </c>
      <c r="S87" s="221">
        <f t="shared" si="52"/>
        <v>11000</v>
      </c>
      <c r="T87" s="221">
        <f t="shared" si="53"/>
        <v>11000</v>
      </c>
      <c r="U87" s="221">
        <f t="shared" si="53"/>
        <v>0</v>
      </c>
      <c r="V87" s="221">
        <f>R87</f>
        <v>11000</v>
      </c>
      <c r="W87" s="221">
        <f>SUM(X87:Y87)</f>
        <v>11000</v>
      </c>
      <c r="X87" s="221">
        <f>T87</f>
        <v>11000</v>
      </c>
      <c r="Y87" s="221">
        <f>U87</f>
        <v>0</v>
      </c>
      <c r="Z87" s="221"/>
      <c r="AA87" s="221"/>
      <c r="AB87" s="222"/>
      <c r="AC87" s="222"/>
      <c r="AD87" s="221"/>
      <c r="AE87" s="222"/>
      <c r="AF87" s="222"/>
      <c r="AG87" s="215"/>
      <c r="AH87" s="223"/>
      <c r="AI87" s="227"/>
      <c r="AJ87" s="227"/>
      <c r="AK87" s="224">
        <f t="shared" si="63"/>
        <v>0</v>
      </c>
      <c r="AL87" s="227"/>
      <c r="AM87" s="227"/>
      <c r="AN87" s="227"/>
      <c r="AO87" s="270"/>
      <c r="AP87" s="256"/>
      <c r="AQ87" s="256"/>
      <c r="AR87" s="256"/>
      <c r="AX87" s="271"/>
      <c r="BG87" s="256"/>
      <c r="BH87" s="256"/>
      <c r="BI87" s="256"/>
      <c r="BJ87" s="256"/>
      <c r="BK87" s="256"/>
      <c r="BL87" s="256"/>
      <c r="BM87" s="256"/>
      <c r="BN87" s="256"/>
      <c r="BO87" s="256"/>
      <c r="BP87" s="256"/>
      <c r="BQ87" s="256"/>
      <c r="BR87" s="256"/>
      <c r="BS87" s="256"/>
      <c r="BT87" s="256"/>
      <c r="BU87" s="256"/>
      <c r="BV87" s="256"/>
      <c r="BW87" s="256"/>
      <c r="BX87" s="256"/>
      <c r="BY87" s="256"/>
      <c r="BZ87" s="256"/>
      <c r="CA87" s="256"/>
      <c r="CB87" s="256"/>
      <c r="CC87" s="256"/>
      <c r="CD87" s="256"/>
      <c r="CE87" s="256"/>
      <c r="CF87" s="256"/>
      <c r="CG87" s="256"/>
      <c r="CH87" s="256"/>
      <c r="CI87" s="256"/>
      <c r="CJ87" s="256"/>
      <c r="CK87" s="256"/>
      <c r="CL87" s="256"/>
      <c r="CM87" s="256"/>
      <c r="CN87" s="256"/>
      <c r="CO87" s="256"/>
      <c r="CP87" s="256"/>
      <c r="CQ87" s="256"/>
      <c r="CR87" s="256"/>
      <c r="CS87" s="256"/>
      <c r="CT87" s="256"/>
      <c r="CU87" s="256"/>
      <c r="CV87" s="256"/>
      <c r="CW87" s="256"/>
      <c r="CX87" s="256"/>
    </row>
    <row r="88" spans="1:102" s="255" customFormat="1" ht="78" customHeight="1">
      <c r="A88" s="329">
        <v>22</v>
      </c>
      <c r="B88" s="280" t="s">
        <v>487</v>
      </c>
      <c r="C88" s="220" t="s">
        <v>53</v>
      </c>
      <c r="D88" s="278" t="s">
        <v>451</v>
      </c>
      <c r="E88" s="281" t="s">
        <v>620</v>
      </c>
      <c r="F88" s="282" t="s">
        <v>83</v>
      </c>
      <c r="G88" s="283">
        <v>10000</v>
      </c>
      <c r="H88" s="215">
        <f t="shared" si="56"/>
        <v>10000</v>
      </c>
      <c r="I88" s="215">
        <f t="shared" si="57"/>
        <v>10000</v>
      </c>
      <c r="J88" s="283"/>
      <c r="K88" s="215">
        <f t="shared" si="58"/>
        <v>10000</v>
      </c>
      <c r="L88" s="215">
        <f t="shared" si="62"/>
        <v>10000</v>
      </c>
      <c r="M88" s="215">
        <f>+G88</f>
        <v>10000</v>
      </c>
      <c r="N88" s="215"/>
      <c r="O88" s="215"/>
      <c r="P88" s="215"/>
      <c r="Q88" s="221">
        <f t="shared" si="59"/>
        <v>100</v>
      </c>
      <c r="R88" s="221">
        <f t="shared" si="51"/>
        <v>10000</v>
      </c>
      <c r="S88" s="221">
        <f t="shared" si="52"/>
        <v>10000</v>
      </c>
      <c r="T88" s="221">
        <f t="shared" si="53"/>
        <v>10000</v>
      </c>
      <c r="U88" s="221">
        <f t="shared" si="53"/>
        <v>0</v>
      </c>
      <c r="V88" s="221">
        <v>0</v>
      </c>
      <c r="W88" s="221">
        <v>0</v>
      </c>
      <c r="X88" s="221">
        <v>0</v>
      </c>
      <c r="Y88" s="221">
        <v>0</v>
      </c>
      <c r="Z88" s="221">
        <f>AA88+AD88</f>
        <v>-10000</v>
      </c>
      <c r="AA88" s="221"/>
      <c r="AB88" s="222"/>
      <c r="AC88" s="222"/>
      <c r="AD88" s="221">
        <f>AE88</f>
        <v>-10000</v>
      </c>
      <c r="AE88" s="222">
        <f>X88-T88</f>
        <v>-10000</v>
      </c>
      <c r="AF88" s="222"/>
      <c r="AG88" s="215"/>
      <c r="AH88" s="223"/>
      <c r="AI88" s="227"/>
      <c r="AJ88" s="227"/>
      <c r="AK88" s="224">
        <f t="shared" si="63"/>
        <v>0</v>
      </c>
      <c r="AL88" s="227"/>
      <c r="AM88" s="227"/>
      <c r="AN88" s="227"/>
      <c r="AO88" s="270"/>
      <c r="AP88" s="256"/>
      <c r="AQ88" s="256"/>
      <c r="AR88" s="256"/>
      <c r="AX88" s="271"/>
      <c r="BG88" s="256"/>
      <c r="BH88" s="256"/>
      <c r="BI88" s="256"/>
      <c r="BJ88" s="256"/>
      <c r="BK88" s="256"/>
      <c r="BL88" s="256"/>
      <c r="BM88" s="256"/>
      <c r="BN88" s="256"/>
      <c r="BO88" s="256"/>
      <c r="BP88" s="256"/>
      <c r="BQ88" s="256"/>
      <c r="BR88" s="256"/>
      <c r="BS88" s="256"/>
      <c r="BT88" s="256"/>
      <c r="BU88" s="256"/>
      <c r="BV88" s="256"/>
      <c r="BW88" s="256"/>
      <c r="BX88" s="256"/>
      <c r="BY88" s="256"/>
      <c r="BZ88" s="256"/>
      <c r="CA88" s="256"/>
      <c r="CB88" s="256"/>
      <c r="CC88" s="256"/>
      <c r="CD88" s="256"/>
      <c r="CE88" s="256"/>
      <c r="CF88" s="256"/>
      <c r="CG88" s="256"/>
      <c r="CH88" s="256"/>
      <c r="CI88" s="256"/>
      <c r="CJ88" s="256"/>
      <c r="CK88" s="256"/>
      <c r="CL88" s="256"/>
      <c r="CM88" s="256"/>
      <c r="CN88" s="256"/>
      <c r="CO88" s="256"/>
      <c r="CP88" s="256"/>
      <c r="CQ88" s="256"/>
      <c r="CR88" s="256"/>
      <c r="CS88" s="256"/>
      <c r="CT88" s="256"/>
      <c r="CU88" s="256"/>
      <c r="CV88" s="256"/>
      <c r="CW88" s="256"/>
      <c r="CX88" s="256"/>
    </row>
    <row r="89" spans="1:102" s="255" customFormat="1" ht="78" customHeight="1">
      <c r="A89" s="329">
        <v>23</v>
      </c>
      <c r="B89" s="280" t="s">
        <v>490</v>
      </c>
      <c r="C89" s="220" t="s">
        <v>53</v>
      </c>
      <c r="D89" s="278" t="s">
        <v>451</v>
      </c>
      <c r="E89" s="281" t="s">
        <v>621</v>
      </c>
      <c r="F89" s="282" t="s">
        <v>83</v>
      </c>
      <c r="G89" s="283">
        <v>5200</v>
      </c>
      <c r="H89" s="215">
        <f t="shared" si="56"/>
        <v>4680</v>
      </c>
      <c r="I89" s="215">
        <f t="shared" si="57"/>
        <v>4680</v>
      </c>
      <c r="J89" s="283"/>
      <c r="K89" s="215">
        <f t="shared" si="58"/>
        <v>5200</v>
      </c>
      <c r="L89" s="215">
        <f t="shared" si="62"/>
        <v>4680</v>
      </c>
      <c r="M89" s="215">
        <f>+G89*0.9</f>
        <v>4680</v>
      </c>
      <c r="N89" s="215"/>
      <c r="O89" s="215"/>
      <c r="P89" s="215"/>
      <c r="Q89" s="221">
        <f t="shared" si="59"/>
        <v>90</v>
      </c>
      <c r="R89" s="221">
        <f t="shared" si="51"/>
        <v>5200</v>
      </c>
      <c r="S89" s="221">
        <f t="shared" si="52"/>
        <v>4680</v>
      </c>
      <c r="T89" s="221">
        <f t="shared" si="53"/>
        <v>4680</v>
      </c>
      <c r="U89" s="221">
        <f t="shared" si="53"/>
        <v>0</v>
      </c>
      <c r="V89" s="221">
        <v>0</v>
      </c>
      <c r="W89" s="221">
        <v>0</v>
      </c>
      <c r="X89" s="221">
        <v>0</v>
      </c>
      <c r="Y89" s="221">
        <v>0</v>
      </c>
      <c r="Z89" s="221">
        <f>AA89+AD89</f>
        <v>-4680</v>
      </c>
      <c r="AA89" s="221"/>
      <c r="AB89" s="222"/>
      <c r="AC89" s="222"/>
      <c r="AD89" s="221">
        <f>AE89</f>
        <v>-4680</v>
      </c>
      <c r="AE89" s="222">
        <f>X89-T89</f>
        <v>-4680</v>
      </c>
      <c r="AF89" s="222"/>
      <c r="AG89" s="215"/>
      <c r="AH89" s="223"/>
      <c r="AI89" s="227"/>
      <c r="AJ89" s="227"/>
      <c r="AK89" s="224">
        <f t="shared" si="63"/>
        <v>0</v>
      </c>
      <c r="AL89" s="227"/>
      <c r="AM89" s="227"/>
      <c r="AN89" s="227"/>
      <c r="AO89" s="270"/>
      <c r="AP89" s="256"/>
      <c r="AQ89" s="256"/>
      <c r="AR89" s="256"/>
      <c r="AX89" s="271"/>
      <c r="BG89" s="256"/>
      <c r="BH89" s="256"/>
      <c r="BI89" s="256"/>
      <c r="BJ89" s="256"/>
      <c r="BK89" s="256"/>
      <c r="BL89" s="256"/>
      <c r="BM89" s="256"/>
      <c r="BN89" s="256"/>
      <c r="BO89" s="256"/>
      <c r="BP89" s="256"/>
      <c r="BQ89" s="256"/>
      <c r="BR89" s="256"/>
      <c r="BS89" s="256"/>
      <c r="BT89" s="256"/>
      <c r="BU89" s="256"/>
      <c r="BV89" s="256"/>
      <c r="BW89" s="256"/>
      <c r="BX89" s="256"/>
      <c r="BY89" s="256"/>
      <c r="BZ89" s="256"/>
      <c r="CA89" s="256"/>
      <c r="CB89" s="256"/>
      <c r="CC89" s="256"/>
      <c r="CD89" s="256"/>
      <c r="CE89" s="256"/>
      <c r="CF89" s="256"/>
      <c r="CG89" s="256"/>
      <c r="CH89" s="256"/>
      <c r="CI89" s="256"/>
      <c r="CJ89" s="256"/>
      <c r="CK89" s="256"/>
      <c r="CL89" s="256"/>
      <c r="CM89" s="256"/>
      <c r="CN89" s="256"/>
      <c r="CO89" s="256"/>
      <c r="CP89" s="256"/>
      <c r="CQ89" s="256"/>
      <c r="CR89" s="256"/>
      <c r="CS89" s="256"/>
      <c r="CT89" s="256"/>
      <c r="CU89" s="256"/>
      <c r="CV89" s="256"/>
      <c r="CW89" s="256"/>
      <c r="CX89" s="256"/>
    </row>
    <row r="90" spans="1:102" s="255" customFormat="1" ht="78" customHeight="1">
      <c r="A90" s="329">
        <v>24</v>
      </c>
      <c r="B90" s="280" t="s">
        <v>489</v>
      </c>
      <c r="C90" s="220" t="s">
        <v>53</v>
      </c>
      <c r="D90" s="278" t="s">
        <v>451</v>
      </c>
      <c r="E90" s="281" t="s">
        <v>612</v>
      </c>
      <c r="F90" s="282" t="s">
        <v>83</v>
      </c>
      <c r="G90" s="283">
        <v>3800</v>
      </c>
      <c r="H90" s="215">
        <f t="shared" si="56"/>
        <v>3420</v>
      </c>
      <c r="I90" s="215">
        <f t="shared" si="57"/>
        <v>3420</v>
      </c>
      <c r="J90" s="283"/>
      <c r="K90" s="215">
        <f t="shared" si="58"/>
        <v>3800</v>
      </c>
      <c r="L90" s="215">
        <f t="shared" si="62"/>
        <v>3420</v>
      </c>
      <c r="M90" s="215">
        <f>+G90*0.9</f>
        <v>3420</v>
      </c>
      <c r="N90" s="215"/>
      <c r="O90" s="215"/>
      <c r="P90" s="215"/>
      <c r="Q90" s="221">
        <f t="shared" si="59"/>
        <v>90</v>
      </c>
      <c r="R90" s="221">
        <f t="shared" si="51"/>
        <v>3800</v>
      </c>
      <c r="S90" s="221">
        <f t="shared" si="52"/>
        <v>3420</v>
      </c>
      <c r="T90" s="221">
        <f t="shared" si="53"/>
        <v>3420</v>
      </c>
      <c r="U90" s="221">
        <f t="shared" si="53"/>
        <v>0</v>
      </c>
      <c r="V90" s="221">
        <v>0</v>
      </c>
      <c r="W90" s="221">
        <v>0</v>
      </c>
      <c r="X90" s="221">
        <v>0</v>
      </c>
      <c r="Y90" s="221">
        <v>0</v>
      </c>
      <c r="Z90" s="221">
        <f>AA90+AD90</f>
        <v>-3420</v>
      </c>
      <c r="AA90" s="221"/>
      <c r="AB90" s="222"/>
      <c r="AC90" s="222"/>
      <c r="AD90" s="221">
        <f>AE90</f>
        <v>-3420</v>
      </c>
      <c r="AE90" s="222">
        <f>X90-T90</f>
        <v>-3420</v>
      </c>
      <c r="AF90" s="222"/>
      <c r="AG90" s="215"/>
      <c r="AH90" s="223"/>
      <c r="AI90" s="227"/>
      <c r="AJ90" s="227"/>
      <c r="AK90" s="224">
        <f t="shared" si="63"/>
        <v>0</v>
      </c>
      <c r="AL90" s="227"/>
      <c r="AM90" s="227"/>
      <c r="AN90" s="227"/>
      <c r="AO90" s="270"/>
      <c r="AP90" s="256"/>
      <c r="AQ90" s="256"/>
      <c r="AR90" s="256"/>
      <c r="AX90" s="271"/>
      <c r="BG90" s="256"/>
      <c r="BH90" s="256"/>
      <c r="BI90" s="256"/>
      <c r="BJ90" s="256"/>
      <c r="BK90" s="256"/>
      <c r="BL90" s="256"/>
      <c r="BM90" s="256"/>
      <c r="BN90" s="256"/>
      <c r="BO90" s="256"/>
      <c r="BP90" s="256"/>
      <c r="BQ90" s="256"/>
      <c r="BR90" s="256"/>
      <c r="BS90" s="256"/>
      <c r="BT90" s="256"/>
      <c r="BU90" s="256"/>
      <c r="BV90" s="256"/>
      <c r="BW90" s="256"/>
      <c r="BX90" s="256"/>
      <c r="BY90" s="256"/>
      <c r="BZ90" s="256"/>
      <c r="CA90" s="256"/>
      <c r="CB90" s="256"/>
      <c r="CC90" s="256"/>
      <c r="CD90" s="256"/>
      <c r="CE90" s="256"/>
      <c r="CF90" s="256"/>
      <c r="CG90" s="256"/>
      <c r="CH90" s="256"/>
      <c r="CI90" s="256"/>
      <c r="CJ90" s="256"/>
      <c r="CK90" s="256"/>
      <c r="CL90" s="256"/>
      <c r="CM90" s="256"/>
      <c r="CN90" s="256"/>
      <c r="CO90" s="256"/>
      <c r="CP90" s="256"/>
      <c r="CQ90" s="256"/>
      <c r="CR90" s="256"/>
      <c r="CS90" s="256"/>
      <c r="CT90" s="256"/>
      <c r="CU90" s="256"/>
      <c r="CV90" s="256"/>
      <c r="CW90" s="256"/>
      <c r="CX90" s="256"/>
    </row>
    <row r="91" spans="1:102" s="255" customFormat="1" ht="78" customHeight="1">
      <c r="A91" s="329">
        <v>25</v>
      </c>
      <c r="B91" s="280" t="s">
        <v>60</v>
      </c>
      <c r="C91" s="220" t="s">
        <v>53</v>
      </c>
      <c r="D91" s="278" t="s">
        <v>451</v>
      </c>
      <c r="E91" s="281" t="s">
        <v>614</v>
      </c>
      <c r="F91" s="282" t="s">
        <v>83</v>
      </c>
      <c r="G91" s="283">
        <v>3000</v>
      </c>
      <c r="H91" s="215">
        <f t="shared" si="56"/>
        <v>2700</v>
      </c>
      <c r="I91" s="215">
        <f t="shared" si="57"/>
        <v>2700</v>
      </c>
      <c r="J91" s="283"/>
      <c r="K91" s="215">
        <f t="shared" si="58"/>
        <v>3000</v>
      </c>
      <c r="L91" s="215">
        <f t="shared" si="62"/>
        <v>2700</v>
      </c>
      <c r="M91" s="215">
        <f>+G91*0.9</f>
        <v>2700</v>
      </c>
      <c r="N91" s="215"/>
      <c r="O91" s="215"/>
      <c r="P91" s="215"/>
      <c r="Q91" s="221">
        <f t="shared" si="59"/>
        <v>90</v>
      </c>
      <c r="R91" s="221">
        <f t="shared" si="51"/>
        <v>3000</v>
      </c>
      <c r="S91" s="221">
        <f t="shared" si="52"/>
        <v>2700</v>
      </c>
      <c r="T91" s="221">
        <f t="shared" si="53"/>
        <v>2700</v>
      </c>
      <c r="U91" s="221">
        <f t="shared" si="53"/>
        <v>0</v>
      </c>
      <c r="V91" s="221">
        <v>0</v>
      </c>
      <c r="W91" s="221">
        <v>0</v>
      </c>
      <c r="X91" s="221">
        <v>0</v>
      </c>
      <c r="Y91" s="221">
        <v>0</v>
      </c>
      <c r="Z91" s="221">
        <f>AA91+AD91</f>
        <v>-2700</v>
      </c>
      <c r="AA91" s="221"/>
      <c r="AB91" s="222"/>
      <c r="AC91" s="222"/>
      <c r="AD91" s="221">
        <f>AE91</f>
        <v>-2700</v>
      </c>
      <c r="AE91" s="222">
        <f>X91-T91</f>
        <v>-2700</v>
      </c>
      <c r="AF91" s="222"/>
      <c r="AG91" s="215"/>
      <c r="AH91" s="223"/>
      <c r="AI91" s="227"/>
      <c r="AJ91" s="227"/>
      <c r="AK91" s="224">
        <f t="shared" si="63"/>
        <v>0</v>
      </c>
      <c r="AL91" s="227"/>
      <c r="AM91" s="227"/>
      <c r="AN91" s="227"/>
      <c r="AO91" s="270"/>
      <c r="AP91" s="256"/>
      <c r="AQ91" s="256"/>
      <c r="AR91" s="256"/>
      <c r="AX91" s="271"/>
      <c r="BG91" s="256"/>
      <c r="BH91" s="256"/>
      <c r="BI91" s="256"/>
      <c r="BJ91" s="256"/>
      <c r="BK91" s="256"/>
      <c r="BL91" s="256"/>
      <c r="BM91" s="256"/>
      <c r="BN91" s="256"/>
      <c r="BO91" s="256"/>
      <c r="BP91" s="256"/>
      <c r="BQ91" s="256"/>
      <c r="BR91" s="256"/>
      <c r="BS91" s="256"/>
      <c r="BT91" s="256"/>
      <c r="BU91" s="256"/>
      <c r="BV91" s="256"/>
      <c r="BW91" s="256"/>
      <c r="BX91" s="256"/>
      <c r="BY91" s="256"/>
      <c r="BZ91" s="256"/>
      <c r="CA91" s="256"/>
      <c r="CB91" s="256"/>
      <c r="CC91" s="256"/>
      <c r="CD91" s="256"/>
      <c r="CE91" s="256"/>
      <c r="CF91" s="256"/>
      <c r="CG91" s="256"/>
      <c r="CH91" s="256"/>
      <c r="CI91" s="256"/>
      <c r="CJ91" s="256"/>
      <c r="CK91" s="256"/>
      <c r="CL91" s="256"/>
      <c r="CM91" s="256"/>
      <c r="CN91" s="256"/>
      <c r="CO91" s="256"/>
      <c r="CP91" s="256"/>
      <c r="CQ91" s="256"/>
      <c r="CR91" s="256"/>
      <c r="CS91" s="256"/>
      <c r="CT91" s="256"/>
      <c r="CU91" s="256"/>
      <c r="CV91" s="256"/>
      <c r="CW91" s="256"/>
      <c r="CX91" s="256"/>
    </row>
    <row r="92" spans="1:58" s="293" customFormat="1" ht="78" customHeight="1">
      <c r="A92" s="287" t="s">
        <v>362</v>
      </c>
      <c r="B92" s="288" t="s">
        <v>440</v>
      </c>
      <c r="C92" s="332"/>
      <c r="D92" s="289"/>
      <c r="E92" s="369"/>
      <c r="F92" s="367"/>
      <c r="G92" s="214">
        <f>SUM(G94:G106)</f>
        <v>56000</v>
      </c>
      <c r="H92" s="214">
        <f>SUM(H94:H106)</f>
        <v>53780</v>
      </c>
      <c r="I92" s="214">
        <f>SUM(I94:I106)</f>
        <v>28780</v>
      </c>
      <c r="J92" s="214">
        <f>SUM(J94:J106)</f>
        <v>25000</v>
      </c>
      <c r="K92" s="214">
        <f>SUM(K94:K106)</f>
        <v>56000</v>
      </c>
      <c r="L92" s="214">
        <f>+M92+N92</f>
        <v>53780</v>
      </c>
      <c r="M92" s="214">
        <f aca="true" t="shared" si="64" ref="M92:AF92">SUM(M94:M106)</f>
        <v>28780</v>
      </c>
      <c r="N92" s="214">
        <f t="shared" si="64"/>
        <v>25000</v>
      </c>
      <c r="O92" s="214">
        <f t="shared" si="64"/>
        <v>31000</v>
      </c>
      <c r="P92" s="214">
        <f t="shared" si="64"/>
        <v>25000</v>
      </c>
      <c r="Q92" s="214">
        <f t="shared" si="64"/>
        <v>1160</v>
      </c>
      <c r="R92" s="214">
        <f t="shared" si="64"/>
        <v>56000</v>
      </c>
      <c r="S92" s="214">
        <f t="shared" si="64"/>
        <v>53780</v>
      </c>
      <c r="T92" s="214">
        <f t="shared" si="64"/>
        <v>28780</v>
      </c>
      <c r="U92" s="214">
        <f t="shared" si="64"/>
        <v>25000</v>
      </c>
      <c r="V92" s="214">
        <f t="shared" si="64"/>
        <v>50000</v>
      </c>
      <c r="W92" s="214">
        <f t="shared" si="64"/>
        <v>48980</v>
      </c>
      <c r="X92" s="214">
        <f t="shared" si="64"/>
        <v>23980</v>
      </c>
      <c r="Y92" s="214">
        <f t="shared" si="64"/>
        <v>25000</v>
      </c>
      <c r="Z92" s="214">
        <f t="shared" si="64"/>
        <v>-4800</v>
      </c>
      <c r="AA92" s="214">
        <f t="shared" si="64"/>
        <v>0</v>
      </c>
      <c r="AB92" s="214">
        <f t="shared" si="64"/>
        <v>0</v>
      </c>
      <c r="AC92" s="214">
        <f t="shared" si="64"/>
        <v>0</v>
      </c>
      <c r="AD92" s="214">
        <f t="shared" si="64"/>
        <v>-4800</v>
      </c>
      <c r="AE92" s="214">
        <f t="shared" si="64"/>
        <v>-4800</v>
      </c>
      <c r="AF92" s="214">
        <f t="shared" si="64"/>
        <v>0</v>
      </c>
      <c r="AG92" s="215"/>
      <c r="AH92" s="223"/>
      <c r="AI92" s="290">
        <f>+L92/L7%</f>
        <v>2.965786471094611</v>
      </c>
      <c r="AJ92" s="291"/>
      <c r="AK92" s="224">
        <f t="shared" si="63"/>
        <v>0</v>
      </c>
      <c r="AL92" s="291"/>
      <c r="AM92" s="291"/>
      <c r="AN92" s="291"/>
      <c r="AO92" s="292"/>
      <c r="AS92" s="294"/>
      <c r="AT92" s="294"/>
      <c r="AU92" s="294"/>
      <c r="AV92" s="294"/>
      <c r="AW92" s="294"/>
      <c r="AX92" s="294"/>
      <c r="AY92" s="294"/>
      <c r="AZ92" s="294"/>
      <c r="BA92" s="294"/>
      <c r="BB92" s="294"/>
      <c r="BC92" s="294"/>
      <c r="BD92" s="294"/>
      <c r="BE92" s="294"/>
      <c r="BF92" s="294"/>
    </row>
    <row r="93" spans="1:58" s="293" customFormat="1" ht="78" customHeight="1">
      <c r="A93" s="287"/>
      <c r="B93" s="245" t="s">
        <v>48</v>
      </c>
      <c r="C93" s="330"/>
      <c r="D93" s="289"/>
      <c r="E93" s="369"/>
      <c r="F93" s="367"/>
      <c r="G93" s="214"/>
      <c r="H93" s="214"/>
      <c r="I93" s="214"/>
      <c r="J93" s="214"/>
      <c r="K93" s="214"/>
      <c r="L93" s="215">
        <f>+M93+N93</f>
        <v>0</v>
      </c>
      <c r="M93" s="214"/>
      <c r="N93" s="214"/>
      <c r="O93" s="214"/>
      <c r="P93" s="214"/>
      <c r="Q93" s="221"/>
      <c r="R93" s="221"/>
      <c r="S93" s="221"/>
      <c r="T93" s="221"/>
      <c r="U93" s="221"/>
      <c r="V93" s="221"/>
      <c r="W93" s="221"/>
      <c r="X93" s="221"/>
      <c r="Y93" s="221"/>
      <c r="Z93" s="221"/>
      <c r="AA93" s="221"/>
      <c r="AB93" s="222"/>
      <c r="AC93" s="222"/>
      <c r="AD93" s="221"/>
      <c r="AE93" s="222"/>
      <c r="AF93" s="222"/>
      <c r="AG93" s="215"/>
      <c r="AH93" s="223"/>
      <c r="AI93" s="291"/>
      <c r="AJ93" s="291"/>
      <c r="AK93" s="224">
        <f t="shared" si="63"/>
        <v>0</v>
      </c>
      <c r="AL93" s="291"/>
      <c r="AM93" s="291"/>
      <c r="AN93" s="291"/>
      <c r="AO93" s="292"/>
      <c r="AS93" s="294"/>
      <c r="AT93" s="294"/>
      <c r="AU93" s="294"/>
      <c r="AV93" s="294"/>
      <c r="AW93" s="294"/>
      <c r="AX93" s="294"/>
      <c r="AY93" s="294"/>
      <c r="AZ93" s="294"/>
      <c r="BA93" s="294"/>
      <c r="BB93" s="294"/>
      <c r="BC93" s="294"/>
      <c r="BD93" s="294"/>
      <c r="BE93" s="294"/>
      <c r="BF93" s="294"/>
    </row>
    <row r="94" spans="1:58" s="293" customFormat="1" ht="78" customHeight="1">
      <c r="A94" s="295">
        <v>1</v>
      </c>
      <c r="B94" s="284" t="s">
        <v>441</v>
      </c>
      <c r="C94" s="333"/>
      <c r="D94" s="220" t="s">
        <v>442</v>
      </c>
      <c r="E94" s="222"/>
      <c r="F94" s="221"/>
      <c r="G94" s="296">
        <v>3200</v>
      </c>
      <c r="H94" s="296">
        <f>I94+J94</f>
        <v>3200</v>
      </c>
      <c r="I94" s="296">
        <f>M94</f>
        <v>3200</v>
      </c>
      <c r="J94" s="296">
        <f>N94</f>
        <v>0</v>
      </c>
      <c r="K94" s="296">
        <f>G94</f>
        <v>3200</v>
      </c>
      <c r="L94" s="215">
        <f>+M94+N94</f>
        <v>3200</v>
      </c>
      <c r="M94" s="296">
        <v>3200</v>
      </c>
      <c r="N94" s="296"/>
      <c r="O94" s="296">
        <v>3200</v>
      </c>
      <c r="P94" s="296"/>
      <c r="Q94" s="221">
        <f>+L94/G94%</f>
        <v>100</v>
      </c>
      <c r="R94" s="221">
        <f>K94</f>
        <v>3200</v>
      </c>
      <c r="S94" s="221">
        <f>T94+U94</f>
        <v>3200</v>
      </c>
      <c r="T94" s="221">
        <f>M94</f>
        <v>3200</v>
      </c>
      <c r="U94" s="221">
        <f>N94</f>
        <v>0</v>
      </c>
      <c r="V94" s="221">
        <f>R94</f>
        <v>3200</v>
      </c>
      <c r="W94" s="221">
        <f>SUM(X94:Y94)</f>
        <v>3200</v>
      </c>
      <c r="X94" s="221">
        <f>T94</f>
        <v>3200</v>
      </c>
      <c r="Y94" s="221">
        <f>U94</f>
        <v>0</v>
      </c>
      <c r="Z94" s="221"/>
      <c r="AA94" s="221"/>
      <c r="AB94" s="222"/>
      <c r="AC94" s="222"/>
      <c r="AD94" s="221"/>
      <c r="AE94" s="222"/>
      <c r="AF94" s="222"/>
      <c r="AG94" s="215"/>
      <c r="AH94" s="223"/>
      <c r="AI94" s="227"/>
      <c r="AJ94" s="227"/>
      <c r="AK94" s="224">
        <f t="shared" si="63"/>
        <v>0</v>
      </c>
      <c r="AL94" s="227"/>
      <c r="AM94" s="227"/>
      <c r="AN94" s="227"/>
      <c r="AO94" s="297"/>
      <c r="AS94" s="294"/>
      <c r="AT94" s="294"/>
      <c r="AU94" s="294"/>
      <c r="AV94" s="294"/>
      <c r="AW94" s="294"/>
      <c r="AX94" s="294"/>
      <c r="AY94" s="294"/>
      <c r="AZ94" s="294"/>
      <c r="BA94" s="294"/>
      <c r="BB94" s="294"/>
      <c r="BC94" s="294"/>
      <c r="BD94" s="294"/>
      <c r="BE94" s="294"/>
      <c r="BF94" s="294"/>
    </row>
    <row r="95" spans="1:58" s="293" customFormat="1" ht="65.25" customHeight="1">
      <c r="A95" s="295"/>
      <c r="B95" s="245" t="s">
        <v>515</v>
      </c>
      <c r="C95" s="330"/>
      <c r="D95" s="298"/>
      <c r="E95" s="222"/>
      <c r="F95" s="221"/>
      <c r="G95" s="296"/>
      <c r="H95" s="296">
        <f aca="true" t="shared" si="65" ref="H95:H106">I95+J95</f>
        <v>0</v>
      </c>
      <c r="I95" s="296">
        <f aca="true" t="shared" si="66" ref="I95:I106">M95</f>
        <v>0</v>
      </c>
      <c r="J95" s="296">
        <f aca="true" t="shared" si="67" ref="J95:J106">N95</f>
        <v>0</v>
      </c>
      <c r="K95" s="296">
        <f aca="true" t="shared" si="68" ref="K95:K106">G95</f>
        <v>0</v>
      </c>
      <c r="L95" s="215"/>
      <c r="M95" s="296"/>
      <c r="N95" s="296"/>
      <c r="O95" s="296"/>
      <c r="P95" s="296"/>
      <c r="Q95" s="221"/>
      <c r="R95" s="221"/>
      <c r="S95" s="221"/>
      <c r="T95" s="221"/>
      <c r="U95" s="221"/>
      <c r="V95" s="221"/>
      <c r="W95" s="221"/>
      <c r="X95" s="221"/>
      <c r="Y95" s="221"/>
      <c r="Z95" s="221"/>
      <c r="AA95" s="221"/>
      <c r="AB95" s="222"/>
      <c r="AC95" s="222"/>
      <c r="AD95" s="221"/>
      <c r="AE95" s="222"/>
      <c r="AF95" s="222"/>
      <c r="AG95" s="215"/>
      <c r="AH95" s="223"/>
      <c r="AI95" s="227"/>
      <c r="AJ95" s="227"/>
      <c r="AK95" s="224">
        <f t="shared" si="63"/>
        <v>0</v>
      </c>
      <c r="AL95" s="227"/>
      <c r="AM95" s="227"/>
      <c r="AN95" s="227"/>
      <c r="AO95" s="297"/>
      <c r="AS95" s="294"/>
      <c r="AT95" s="294"/>
      <c r="AU95" s="294"/>
      <c r="AV95" s="294"/>
      <c r="AW95" s="294"/>
      <c r="AX95" s="294"/>
      <c r="AY95" s="294"/>
      <c r="AZ95" s="294"/>
      <c r="BA95" s="294"/>
      <c r="BB95" s="294"/>
      <c r="BC95" s="294"/>
      <c r="BD95" s="294"/>
      <c r="BE95" s="294"/>
      <c r="BF95" s="294"/>
    </row>
    <row r="96" spans="1:58" s="302" customFormat="1" ht="78" customHeight="1">
      <c r="A96" s="216">
        <v>2</v>
      </c>
      <c r="B96" s="217" t="s">
        <v>28</v>
      </c>
      <c r="C96" s="220"/>
      <c r="D96" s="278" t="s">
        <v>451</v>
      </c>
      <c r="E96" s="300"/>
      <c r="F96" s="299"/>
      <c r="G96" s="296">
        <v>3500</v>
      </c>
      <c r="H96" s="296">
        <f t="shared" si="65"/>
        <v>3500</v>
      </c>
      <c r="I96" s="296">
        <f t="shared" si="66"/>
        <v>3500</v>
      </c>
      <c r="J96" s="296">
        <f t="shared" si="67"/>
        <v>0</v>
      </c>
      <c r="K96" s="296">
        <f t="shared" si="68"/>
        <v>3500</v>
      </c>
      <c r="L96" s="215">
        <f>+M96+N96</f>
        <v>3500</v>
      </c>
      <c r="M96" s="296">
        <f aca="true" t="shared" si="69" ref="M96:N102">+O96</f>
        <v>3500</v>
      </c>
      <c r="N96" s="296">
        <f t="shared" si="69"/>
        <v>0</v>
      </c>
      <c r="O96" s="296">
        <v>3500</v>
      </c>
      <c r="P96" s="301"/>
      <c r="Q96" s="221">
        <f aca="true" t="shared" si="70" ref="Q96:Q106">+L96/G96%</f>
        <v>100</v>
      </c>
      <c r="R96" s="221">
        <f aca="true" t="shared" si="71" ref="R96:R106">K96</f>
        <v>3500</v>
      </c>
      <c r="S96" s="221">
        <f aca="true" t="shared" si="72" ref="S96:S106">T96+U96</f>
        <v>3500</v>
      </c>
      <c r="T96" s="221">
        <f aca="true" t="shared" si="73" ref="T96:U106">M96</f>
        <v>3500</v>
      </c>
      <c r="U96" s="221">
        <f t="shared" si="73"/>
        <v>0</v>
      </c>
      <c r="V96" s="221">
        <f>R96</f>
        <v>3500</v>
      </c>
      <c r="W96" s="221">
        <f aca="true" t="shared" si="74" ref="W96:W102">SUM(X96:Y96)</f>
        <v>3500</v>
      </c>
      <c r="X96" s="221">
        <f aca="true" t="shared" si="75" ref="X96:X102">T96</f>
        <v>3500</v>
      </c>
      <c r="Y96" s="221">
        <f aca="true" t="shared" si="76" ref="Y96:Y102">U96</f>
        <v>0</v>
      </c>
      <c r="Z96" s="221"/>
      <c r="AA96" s="221"/>
      <c r="AB96" s="222"/>
      <c r="AC96" s="222"/>
      <c r="AD96" s="221"/>
      <c r="AE96" s="222"/>
      <c r="AF96" s="222"/>
      <c r="AG96" s="215"/>
      <c r="AH96" s="223"/>
      <c r="AK96" s="224">
        <f t="shared" si="63"/>
        <v>0</v>
      </c>
      <c r="AS96" s="303"/>
      <c r="AT96" s="303"/>
      <c r="AU96" s="303"/>
      <c r="AV96" s="303"/>
      <c r="AW96" s="303"/>
      <c r="AX96" s="303"/>
      <c r="AY96" s="303"/>
      <c r="AZ96" s="303"/>
      <c r="BA96" s="303"/>
      <c r="BB96" s="303"/>
      <c r="BC96" s="303"/>
      <c r="BD96" s="303"/>
      <c r="BE96" s="303"/>
      <c r="BF96" s="303"/>
    </row>
    <row r="97" spans="1:58" s="302" customFormat="1" ht="78" customHeight="1">
      <c r="A97" s="295">
        <v>3</v>
      </c>
      <c r="B97" s="274" t="s">
        <v>29</v>
      </c>
      <c r="C97" s="218"/>
      <c r="D97" s="229" t="s">
        <v>23</v>
      </c>
      <c r="E97" s="304" t="s">
        <v>39</v>
      </c>
      <c r="F97" s="305"/>
      <c r="G97" s="296">
        <v>1395</v>
      </c>
      <c r="H97" s="296">
        <f t="shared" si="65"/>
        <v>1395</v>
      </c>
      <c r="I97" s="296">
        <f t="shared" si="66"/>
        <v>1395</v>
      </c>
      <c r="J97" s="296">
        <f t="shared" si="67"/>
        <v>0</v>
      </c>
      <c r="K97" s="296">
        <f t="shared" si="68"/>
        <v>1395</v>
      </c>
      <c r="L97" s="215">
        <f>+M97+N97</f>
        <v>1395</v>
      </c>
      <c r="M97" s="296">
        <f t="shared" si="69"/>
        <v>1395</v>
      </c>
      <c r="N97" s="296">
        <f t="shared" si="69"/>
        <v>0</v>
      </c>
      <c r="O97" s="296">
        <f aca="true" t="shared" si="77" ref="O97:O102">+G97</f>
        <v>1395</v>
      </c>
      <c r="P97" s="301"/>
      <c r="Q97" s="221">
        <f t="shared" si="70"/>
        <v>100</v>
      </c>
      <c r="R97" s="221">
        <f t="shared" si="71"/>
        <v>1395</v>
      </c>
      <c r="S97" s="221">
        <f t="shared" si="72"/>
        <v>1395</v>
      </c>
      <c r="T97" s="221">
        <f t="shared" si="73"/>
        <v>1395</v>
      </c>
      <c r="U97" s="221">
        <f t="shared" si="73"/>
        <v>0</v>
      </c>
      <c r="V97" s="221">
        <f aca="true" t="shared" si="78" ref="V97:V102">R97</f>
        <v>1395</v>
      </c>
      <c r="W97" s="221">
        <f t="shared" si="74"/>
        <v>1395</v>
      </c>
      <c r="X97" s="221">
        <f t="shared" si="75"/>
        <v>1395</v>
      </c>
      <c r="Y97" s="221">
        <f t="shared" si="76"/>
        <v>0</v>
      </c>
      <c r="Z97" s="221"/>
      <c r="AA97" s="221"/>
      <c r="AB97" s="222"/>
      <c r="AC97" s="222"/>
      <c r="AD97" s="221"/>
      <c r="AE97" s="222"/>
      <c r="AF97" s="222"/>
      <c r="AG97" s="215"/>
      <c r="AH97" s="223"/>
      <c r="AK97" s="224">
        <f t="shared" si="63"/>
        <v>0</v>
      </c>
      <c r="AS97" s="303"/>
      <c r="AT97" s="303"/>
      <c r="AU97" s="303"/>
      <c r="AV97" s="303"/>
      <c r="AW97" s="303"/>
      <c r="AX97" s="303"/>
      <c r="AY97" s="303"/>
      <c r="AZ97" s="303"/>
      <c r="BA97" s="303"/>
      <c r="BB97" s="303"/>
      <c r="BC97" s="303"/>
      <c r="BD97" s="303"/>
      <c r="BE97" s="303"/>
      <c r="BF97" s="303"/>
    </row>
    <row r="98" spans="1:58" s="302" customFormat="1" ht="78" customHeight="1">
      <c r="A98" s="216">
        <v>4</v>
      </c>
      <c r="B98" s="274" t="s">
        <v>30</v>
      </c>
      <c r="C98" s="218"/>
      <c r="D98" s="229" t="s">
        <v>23</v>
      </c>
      <c r="E98" s="304" t="s">
        <v>40</v>
      </c>
      <c r="F98" s="306"/>
      <c r="G98" s="296">
        <v>1750</v>
      </c>
      <c r="H98" s="296">
        <f t="shared" si="65"/>
        <v>1750</v>
      </c>
      <c r="I98" s="296">
        <f t="shared" si="66"/>
        <v>1750</v>
      </c>
      <c r="J98" s="296">
        <f t="shared" si="67"/>
        <v>0</v>
      </c>
      <c r="K98" s="296">
        <f t="shared" si="68"/>
        <v>1750</v>
      </c>
      <c r="L98" s="215">
        <f>+M98+N98</f>
        <v>1750</v>
      </c>
      <c r="M98" s="296">
        <f t="shared" si="69"/>
        <v>1750</v>
      </c>
      <c r="N98" s="296">
        <f t="shared" si="69"/>
        <v>0</v>
      </c>
      <c r="O98" s="296">
        <f t="shared" si="77"/>
        <v>1750</v>
      </c>
      <c r="P98" s="301"/>
      <c r="Q98" s="221">
        <f t="shared" si="70"/>
        <v>100</v>
      </c>
      <c r="R98" s="221">
        <f t="shared" si="71"/>
        <v>1750</v>
      </c>
      <c r="S98" s="221">
        <f t="shared" si="72"/>
        <v>1750</v>
      </c>
      <c r="T98" s="221">
        <f t="shared" si="73"/>
        <v>1750</v>
      </c>
      <c r="U98" s="221">
        <f t="shared" si="73"/>
        <v>0</v>
      </c>
      <c r="V98" s="221">
        <f t="shared" si="78"/>
        <v>1750</v>
      </c>
      <c r="W98" s="221">
        <f t="shared" si="74"/>
        <v>1750</v>
      </c>
      <c r="X98" s="221">
        <f t="shared" si="75"/>
        <v>1750</v>
      </c>
      <c r="Y98" s="221">
        <f t="shared" si="76"/>
        <v>0</v>
      </c>
      <c r="Z98" s="221"/>
      <c r="AA98" s="221"/>
      <c r="AB98" s="222"/>
      <c r="AC98" s="222"/>
      <c r="AD98" s="221"/>
      <c r="AE98" s="222"/>
      <c r="AF98" s="222"/>
      <c r="AG98" s="215"/>
      <c r="AH98" s="223"/>
      <c r="AK98" s="224">
        <f t="shared" si="63"/>
        <v>0</v>
      </c>
      <c r="AS98" s="303"/>
      <c r="AT98" s="303"/>
      <c r="AU98" s="303"/>
      <c r="AV98" s="303"/>
      <c r="AW98" s="303"/>
      <c r="AX98" s="303"/>
      <c r="AY98" s="303"/>
      <c r="AZ98" s="303"/>
      <c r="BA98" s="303"/>
      <c r="BB98" s="303"/>
      <c r="BC98" s="303"/>
      <c r="BD98" s="303"/>
      <c r="BE98" s="303"/>
      <c r="BF98" s="303"/>
    </row>
    <row r="99" spans="1:58" s="302" customFormat="1" ht="78" customHeight="1">
      <c r="A99" s="295">
        <v>5</v>
      </c>
      <c r="B99" s="274" t="s">
        <v>31</v>
      </c>
      <c r="C99" s="218"/>
      <c r="D99" s="229" t="s">
        <v>23</v>
      </c>
      <c r="E99" s="304" t="s">
        <v>41</v>
      </c>
      <c r="F99" s="306"/>
      <c r="G99" s="296">
        <v>1775</v>
      </c>
      <c r="H99" s="296">
        <f t="shared" si="65"/>
        <v>1775</v>
      </c>
      <c r="I99" s="296">
        <f t="shared" si="66"/>
        <v>1775</v>
      </c>
      <c r="J99" s="296">
        <f t="shared" si="67"/>
        <v>0</v>
      </c>
      <c r="K99" s="296">
        <f t="shared" si="68"/>
        <v>1775</v>
      </c>
      <c r="L99" s="215">
        <f>+M99+N99</f>
        <v>1775</v>
      </c>
      <c r="M99" s="296">
        <f t="shared" si="69"/>
        <v>1775</v>
      </c>
      <c r="N99" s="296">
        <f t="shared" si="69"/>
        <v>0</v>
      </c>
      <c r="O99" s="296">
        <f t="shared" si="77"/>
        <v>1775</v>
      </c>
      <c r="P99" s="301"/>
      <c r="Q99" s="221">
        <f t="shared" si="70"/>
        <v>100</v>
      </c>
      <c r="R99" s="221">
        <f t="shared" si="71"/>
        <v>1775</v>
      </c>
      <c r="S99" s="221">
        <f t="shared" si="72"/>
        <v>1775</v>
      </c>
      <c r="T99" s="221">
        <f t="shared" si="73"/>
        <v>1775</v>
      </c>
      <c r="U99" s="221">
        <f t="shared" si="73"/>
        <v>0</v>
      </c>
      <c r="V99" s="221">
        <f t="shared" si="78"/>
        <v>1775</v>
      </c>
      <c r="W99" s="221">
        <f t="shared" si="74"/>
        <v>1775</v>
      </c>
      <c r="X99" s="221">
        <f t="shared" si="75"/>
        <v>1775</v>
      </c>
      <c r="Y99" s="221">
        <f t="shared" si="76"/>
        <v>0</v>
      </c>
      <c r="Z99" s="221"/>
      <c r="AA99" s="221"/>
      <c r="AB99" s="222"/>
      <c r="AC99" s="222"/>
      <c r="AD99" s="221"/>
      <c r="AE99" s="222"/>
      <c r="AF99" s="222"/>
      <c r="AG99" s="215"/>
      <c r="AH99" s="223"/>
      <c r="AK99" s="224">
        <f t="shared" si="63"/>
        <v>0</v>
      </c>
      <c r="AS99" s="303"/>
      <c r="AT99" s="303"/>
      <c r="AU99" s="303"/>
      <c r="AV99" s="303"/>
      <c r="AW99" s="303"/>
      <c r="AX99" s="303"/>
      <c r="AY99" s="303"/>
      <c r="AZ99" s="303"/>
      <c r="BA99" s="303"/>
      <c r="BB99" s="303"/>
      <c r="BC99" s="303"/>
      <c r="BD99" s="303"/>
      <c r="BE99" s="303"/>
      <c r="BF99" s="303"/>
    </row>
    <row r="100" spans="1:58" s="302" customFormat="1" ht="78" customHeight="1">
      <c r="A100" s="216">
        <v>6</v>
      </c>
      <c r="B100" s="274" t="s">
        <v>32</v>
      </c>
      <c r="C100" s="218"/>
      <c r="D100" s="229" t="s">
        <v>23</v>
      </c>
      <c r="E100" s="304" t="s">
        <v>39</v>
      </c>
      <c r="F100" s="306"/>
      <c r="G100" s="296">
        <v>1380</v>
      </c>
      <c r="H100" s="296">
        <f t="shared" si="65"/>
        <v>1380</v>
      </c>
      <c r="I100" s="296">
        <f t="shared" si="66"/>
        <v>1380</v>
      </c>
      <c r="J100" s="296">
        <f t="shared" si="67"/>
        <v>0</v>
      </c>
      <c r="K100" s="296">
        <f t="shared" si="68"/>
        <v>1380</v>
      </c>
      <c r="L100" s="215">
        <f>+M100+N100</f>
        <v>1380</v>
      </c>
      <c r="M100" s="296">
        <f t="shared" si="69"/>
        <v>1380</v>
      </c>
      <c r="N100" s="296">
        <f t="shared" si="69"/>
        <v>0</v>
      </c>
      <c r="O100" s="296">
        <f t="shared" si="77"/>
        <v>1380</v>
      </c>
      <c r="P100" s="301"/>
      <c r="Q100" s="221">
        <f t="shared" si="70"/>
        <v>100</v>
      </c>
      <c r="R100" s="221">
        <f t="shared" si="71"/>
        <v>1380</v>
      </c>
      <c r="S100" s="221">
        <f t="shared" si="72"/>
        <v>1380</v>
      </c>
      <c r="T100" s="221">
        <f t="shared" si="73"/>
        <v>1380</v>
      </c>
      <c r="U100" s="221">
        <f t="shared" si="73"/>
        <v>0</v>
      </c>
      <c r="V100" s="221">
        <f t="shared" si="78"/>
        <v>1380</v>
      </c>
      <c r="W100" s="221">
        <f t="shared" si="74"/>
        <v>1380</v>
      </c>
      <c r="X100" s="221">
        <f t="shared" si="75"/>
        <v>1380</v>
      </c>
      <c r="Y100" s="221">
        <f t="shared" si="76"/>
        <v>0</v>
      </c>
      <c r="Z100" s="221"/>
      <c r="AA100" s="221"/>
      <c r="AB100" s="222"/>
      <c r="AC100" s="222"/>
      <c r="AD100" s="221"/>
      <c r="AE100" s="222"/>
      <c r="AF100" s="222"/>
      <c r="AG100" s="215"/>
      <c r="AH100" s="223"/>
      <c r="AK100" s="224">
        <f t="shared" si="63"/>
        <v>0</v>
      </c>
      <c r="AS100" s="303"/>
      <c r="AT100" s="303"/>
      <c r="AU100" s="303"/>
      <c r="AV100" s="303"/>
      <c r="AW100" s="303"/>
      <c r="AX100" s="303"/>
      <c r="AY100" s="303"/>
      <c r="AZ100" s="303"/>
      <c r="BA100" s="303"/>
      <c r="BB100" s="303"/>
      <c r="BC100" s="303"/>
      <c r="BD100" s="303"/>
      <c r="BE100" s="303"/>
      <c r="BF100" s="303"/>
    </row>
    <row r="101" spans="1:58" s="302" customFormat="1" ht="78" customHeight="1">
      <c r="A101" s="295">
        <v>7</v>
      </c>
      <c r="B101" s="274" t="s">
        <v>33</v>
      </c>
      <c r="C101" s="218"/>
      <c r="D101" s="229" t="s">
        <v>23</v>
      </c>
      <c r="E101" s="304" t="s">
        <v>42</v>
      </c>
      <c r="F101" s="306"/>
      <c r="G101" s="296">
        <v>1500</v>
      </c>
      <c r="H101" s="296">
        <f t="shared" si="65"/>
        <v>1500</v>
      </c>
      <c r="I101" s="296">
        <f t="shared" si="66"/>
        <v>1500</v>
      </c>
      <c r="J101" s="296">
        <f t="shared" si="67"/>
        <v>0</v>
      </c>
      <c r="K101" s="296">
        <f t="shared" si="68"/>
        <v>1500</v>
      </c>
      <c r="L101" s="215">
        <f aca="true" t="shared" si="79" ref="L101:L106">+M101+N101</f>
        <v>1500</v>
      </c>
      <c r="M101" s="296">
        <f t="shared" si="69"/>
        <v>1500</v>
      </c>
      <c r="N101" s="296">
        <f t="shared" si="69"/>
        <v>0</v>
      </c>
      <c r="O101" s="296">
        <f t="shared" si="77"/>
        <v>1500</v>
      </c>
      <c r="P101" s="301"/>
      <c r="Q101" s="221">
        <f t="shared" si="70"/>
        <v>100</v>
      </c>
      <c r="R101" s="221">
        <f t="shared" si="71"/>
        <v>1500</v>
      </c>
      <c r="S101" s="221">
        <f t="shared" si="72"/>
        <v>1500</v>
      </c>
      <c r="T101" s="221">
        <f t="shared" si="73"/>
        <v>1500</v>
      </c>
      <c r="U101" s="221">
        <f t="shared" si="73"/>
        <v>0</v>
      </c>
      <c r="V101" s="221">
        <f>R101</f>
        <v>1500</v>
      </c>
      <c r="W101" s="221">
        <f t="shared" si="74"/>
        <v>1500</v>
      </c>
      <c r="X101" s="221">
        <f t="shared" si="75"/>
        <v>1500</v>
      </c>
      <c r="Y101" s="221">
        <f t="shared" si="76"/>
        <v>0</v>
      </c>
      <c r="Z101" s="221"/>
      <c r="AA101" s="221"/>
      <c r="AB101" s="222"/>
      <c r="AC101" s="222"/>
      <c r="AD101" s="221"/>
      <c r="AE101" s="222"/>
      <c r="AF101" s="222"/>
      <c r="AG101" s="215"/>
      <c r="AH101" s="223"/>
      <c r="AK101" s="224">
        <f t="shared" si="63"/>
        <v>0</v>
      </c>
      <c r="AS101" s="303"/>
      <c r="AT101" s="303"/>
      <c r="AU101" s="303"/>
      <c r="AV101" s="303"/>
      <c r="AW101" s="303"/>
      <c r="AX101" s="303"/>
      <c r="AY101" s="303"/>
      <c r="AZ101" s="303"/>
      <c r="BA101" s="303"/>
      <c r="BB101" s="303"/>
      <c r="BC101" s="303"/>
      <c r="BD101" s="303"/>
      <c r="BE101" s="303"/>
      <c r="BF101" s="303"/>
    </row>
    <row r="102" spans="1:58" s="302" customFormat="1" ht="78" customHeight="1">
      <c r="A102" s="216">
        <v>8</v>
      </c>
      <c r="B102" s="274" t="s">
        <v>34</v>
      </c>
      <c r="C102" s="218"/>
      <c r="D102" s="229" t="s">
        <v>23</v>
      </c>
      <c r="E102" s="304" t="s">
        <v>43</v>
      </c>
      <c r="F102" s="306"/>
      <c r="G102" s="296">
        <v>5400</v>
      </c>
      <c r="H102" s="296">
        <f t="shared" si="65"/>
        <v>5400</v>
      </c>
      <c r="I102" s="296">
        <f t="shared" si="66"/>
        <v>5400</v>
      </c>
      <c r="J102" s="296">
        <f t="shared" si="67"/>
        <v>0</v>
      </c>
      <c r="K102" s="296">
        <f t="shared" si="68"/>
        <v>5400</v>
      </c>
      <c r="L102" s="215">
        <f t="shared" si="79"/>
        <v>5400</v>
      </c>
      <c r="M102" s="296">
        <f t="shared" si="69"/>
        <v>5400</v>
      </c>
      <c r="N102" s="296">
        <f t="shared" si="69"/>
        <v>0</v>
      </c>
      <c r="O102" s="296">
        <f t="shared" si="77"/>
        <v>5400</v>
      </c>
      <c r="P102" s="301"/>
      <c r="Q102" s="221">
        <f t="shared" si="70"/>
        <v>100</v>
      </c>
      <c r="R102" s="221">
        <f t="shared" si="71"/>
        <v>5400</v>
      </c>
      <c r="S102" s="221">
        <f t="shared" si="72"/>
        <v>5400</v>
      </c>
      <c r="T102" s="221">
        <f t="shared" si="73"/>
        <v>5400</v>
      </c>
      <c r="U102" s="221">
        <f t="shared" si="73"/>
        <v>0</v>
      </c>
      <c r="V102" s="221">
        <f t="shared" si="78"/>
        <v>5400</v>
      </c>
      <c r="W102" s="221">
        <f t="shared" si="74"/>
        <v>5400</v>
      </c>
      <c r="X102" s="221">
        <f t="shared" si="75"/>
        <v>5400</v>
      </c>
      <c r="Y102" s="221">
        <f t="shared" si="76"/>
        <v>0</v>
      </c>
      <c r="Z102" s="221"/>
      <c r="AA102" s="221"/>
      <c r="AB102" s="222"/>
      <c r="AC102" s="222"/>
      <c r="AD102" s="221"/>
      <c r="AE102" s="222"/>
      <c r="AF102" s="222"/>
      <c r="AG102" s="215"/>
      <c r="AH102" s="223"/>
      <c r="AK102" s="224">
        <f t="shared" si="63"/>
        <v>0</v>
      </c>
      <c r="AS102" s="303"/>
      <c r="AT102" s="303"/>
      <c r="AU102" s="303"/>
      <c r="AV102" s="303"/>
      <c r="AW102" s="303"/>
      <c r="AX102" s="303"/>
      <c r="AY102" s="303"/>
      <c r="AZ102" s="303"/>
      <c r="BA102" s="303"/>
      <c r="BB102" s="303"/>
      <c r="BC102" s="303"/>
      <c r="BD102" s="303"/>
      <c r="BE102" s="303"/>
      <c r="BF102" s="303"/>
    </row>
    <row r="103" spans="1:58" s="302" customFormat="1" ht="78" customHeight="1">
      <c r="A103" s="295">
        <v>9</v>
      </c>
      <c r="B103" s="229" t="s">
        <v>37</v>
      </c>
      <c r="C103" s="218"/>
      <c r="D103" s="229" t="s">
        <v>23</v>
      </c>
      <c r="E103" s="304" t="s">
        <v>46</v>
      </c>
      <c r="F103" s="306"/>
      <c r="G103" s="296">
        <v>6000</v>
      </c>
      <c r="H103" s="296">
        <f t="shared" si="65"/>
        <v>4800</v>
      </c>
      <c r="I103" s="296">
        <f t="shared" si="66"/>
        <v>4800</v>
      </c>
      <c r="J103" s="296">
        <f t="shared" si="67"/>
        <v>0</v>
      </c>
      <c r="K103" s="296">
        <f t="shared" si="68"/>
        <v>6000</v>
      </c>
      <c r="L103" s="215">
        <f t="shared" si="79"/>
        <v>4800</v>
      </c>
      <c r="M103" s="296">
        <f>6000*0.8</f>
        <v>4800</v>
      </c>
      <c r="N103" s="296">
        <f>+P103</f>
        <v>0</v>
      </c>
      <c r="O103" s="296">
        <v>6000</v>
      </c>
      <c r="P103" s="301">
        <v>0</v>
      </c>
      <c r="Q103" s="221">
        <f t="shared" si="70"/>
        <v>80</v>
      </c>
      <c r="R103" s="221">
        <f t="shared" si="71"/>
        <v>6000</v>
      </c>
      <c r="S103" s="221">
        <f t="shared" si="72"/>
        <v>4800</v>
      </c>
      <c r="T103" s="221">
        <f t="shared" si="73"/>
        <v>4800</v>
      </c>
      <c r="U103" s="221">
        <f t="shared" si="73"/>
        <v>0</v>
      </c>
      <c r="V103" s="221">
        <v>0</v>
      </c>
      <c r="W103" s="221">
        <v>0</v>
      </c>
      <c r="X103" s="221">
        <v>0</v>
      </c>
      <c r="Y103" s="221">
        <v>0</v>
      </c>
      <c r="Z103" s="221">
        <f>AA103+AD103</f>
        <v>-4800</v>
      </c>
      <c r="AA103" s="221"/>
      <c r="AB103" s="222"/>
      <c r="AC103" s="222"/>
      <c r="AD103" s="221">
        <f>AE103</f>
        <v>-4800</v>
      </c>
      <c r="AE103" s="222">
        <f>X103-T103</f>
        <v>-4800</v>
      </c>
      <c r="AF103" s="222"/>
      <c r="AG103" s="215"/>
      <c r="AH103" s="223"/>
      <c r="AK103" s="224">
        <f t="shared" si="63"/>
        <v>0</v>
      </c>
      <c r="AS103" s="303"/>
      <c r="AT103" s="303"/>
      <c r="AU103" s="303"/>
      <c r="AV103" s="303"/>
      <c r="AW103" s="303"/>
      <c r="AX103" s="303"/>
      <c r="AY103" s="303"/>
      <c r="AZ103" s="303"/>
      <c r="BA103" s="303"/>
      <c r="BB103" s="303"/>
      <c r="BC103" s="303"/>
      <c r="BD103" s="303"/>
      <c r="BE103" s="303"/>
      <c r="BF103" s="303"/>
    </row>
    <row r="104" spans="1:58" s="302" customFormat="1" ht="78" customHeight="1">
      <c r="A104" s="216">
        <v>10</v>
      </c>
      <c r="B104" s="229" t="s">
        <v>38</v>
      </c>
      <c r="C104" s="218"/>
      <c r="D104" s="229" t="s">
        <v>23</v>
      </c>
      <c r="E104" s="304" t="s">
        <v>47</v>
      </c>
      <c r="F104" s="306"/>
      <c r="G104" s="296">
        <v>5100</v>
      </c>
      <c r="H104" s="296">
        <f t="shared" si="65"/>
        <v>4080</v>
      </c>
      <c r="I104" s="296">
        <f t="shared" si="66"/>
        <v>4080</v>
      </c>
      <c r="J104" s="296">
        <f t="shared" si="67"/>
        <v>0</v>
      </c>
      <c r="K104" s="296">
        <f t="shared" si="68"/>
        <v>5100</v>
      </c>
      <c r="L104" s="215">
        <f t="shared" si="79"/>
        <v>4080</v>
      </c>
      <c r="M104" s="296">
        <f>5100*0.8</f>
        <v>4080</v>
      </c>
      <c r="N104" s="296">
        <f>+P104</f>
        <v>0</v>
      </c>
      <c r="O104" s="296">
        <v>5100</v>
      </c>
      <c r="P104" s="301">
        <v>0</v>
      </c>
      <c r="Q104" s="221">
        <f t="shared" si="70"/>
        <v>80</v>
      </c>
      <c r="R104" s="221">
        <f t="shared" si="71"/>
        <v>5100</v>
      </c>
      <c r="S104" s="221">
        <f t="shared" si="72"/>
        <v>4080</v>
      </c>
      <c r="T104" s="221">
        <f t="shared" si="73"/>
        <v>4080</v>
      </c>
      <c r="U104" s="221">
        <f t="shared" si="73"/>
        <v>0</v>
      </c>
      <c r="V104" s="221">
        <f>R104</f>
        <v>5100</v>
      </c>
      <c r="W104" s="221">
        <f>S104</f>
        <v>4080</v>
      </c>
      <c r="X104" s="221">
        <f>T104</f>
        <v>4080</v>
      </c>
      <c r="Y104" s="221">
        <v>0</v>
      </c>
      <c r="Z104" s="221">
        <f>AA104+AD104</f>
        <v>0</v>
      </c>
      <c r="AA104" s="221"/>
      <c r="AB104" s="222"/>
      <c r="AC104" s="222"/>
      <c r="AD104" s="221">
        <f>AE104</f>
        <v>0</v>
      </c>
      <c r="AE104" s="222">
        <f>X104-T104</f>
        <v>0</v>
      </c>
      <c r="AF104" s="222"/>
      <c r="AG104" s="215"/>
      <c r="AH104" s="223"/>
      <c r="AK104" s="224">
        <f t="shared" si="63"/>
        <v>0</v>
      </c>
      <c r="AS104" s="303"/>
      <c r="AT104" s="303"/>
      <c r="AU104" s="303"/>
      <c r="AV104" s="303"/>
      <c r="AW104" s="303"/>
      <c r="AX104" s="303"/>
      <c r="AY104" s="303"/>
      <c r="AZ104" s="303"/>
      <c r="BA104" s="303"/>
      <c r="BB104" s="303"/>
      <c r="BC104" s="303"/>
      <c r="BD104" s="303"/>
      <c r="BE104" s="303"/>
      <c r="BF104" s="303"/>
    </row>
    <row r="105" spans="1:58" s="302" customFormat="1" ht="78" customHeight="1">
      <c r="A105" s="295">
        <v>11</v>
      </c>
      <c r="B105" s="229" t="s">
        <v>35</v>
      </c>
      <c r="C105" s="218"/>
      <c r="D105" s="229" t="s">
        <v>23</v>
      </c>
      <c r="E105" s="304" t="s">
        <v>44</v>
      </c>
      <c r="F105" s="306"/>
      <c r="G105" s="296">
        <v>10000</v>
      </c>
      <c r="H105" s="296">
        <f t="shared" si="65"/>
        <v>10000</v>
      </c>
      <c r="I105" s="296">
        <f t="shared" si="66"/>
        <v>0</v>
      </c>
      <c r="J105" s="296">
        <f t="shared" si="67"/>
        <v>10000</v>
      </c>
      <c r="K105" s="296">
        <f t="shared" si="68"/>
        <v>10000</v>
      </c>
      <c r="L105" s="215">
        <f t="shared" si="79"/>
        <v>10000</v>
      </c>
      <c r="M105" s="296">
        <f>+O105</f>
        <v>0</v>
      </c>
      <c r="N105" s="296">
        <f>+P105</f>
        <v>10000</v>
      </c>
      <c r="O105" s="296"/>
      <c r="P105" s="301">
        <f>+G105</f>
        <v>10000</v>
      </c>
      <c r="Q105" s="221">
        <f t="shared" si="70"/>
        <v>100</v>
      </c>
      <c r="R105" s="221">
        <f t="shared" si="71"/>
        <v>10000</v>
      </c>
      <c r="S105" s="221">
        <f t="shared" si="72"/>
        <v>10000</v>
      </c>
      <c r="T105" s="221">
        <f t="shared" si="73"/>
        <v>0</v>
      </c>
      <c r="U105" s="221">
        <f t="shared" si="73"/>
        <v>10000</v>
      </c>
      <c r="V105" s="221">
        <f>R105</f>
        <v>10000</v>
      </c>
      <c r="W105" s="221">
        <f>SUM(X105:Y105)</f>
        <v>10000</v>
      </c>
      <c r="X105" s="221">
        <f>T105</f>
        <v>0</v>
      </c>
      <c r="Y105" s="221">
        <f>U105</f>
        <v>10000</v>
      </c>
      <c r="Z105" s="221"/>
      <c r="AA105" s="221"/>
      <c r="AB105" s="222"/>
      <c r="AC105" s="222"/>
      <c r="AD105" s="221"/>
      <c r="AE105" s="222"/>
      <c r="AF105" s="222"/>
      <c r="AG105" s="215"/>
      <c r="AH105" s="223"/>
      <c r="AK105" s="224">
        <f t="shared" si="63"/>
        <v>0</v>
      </c>
      <c r="AS105" s="303"/>
      <c r="AT105" s="303"/>
      <c r="AU105" s="303"/>
      <c r="AV105" s="303"/>
      <c r="AW105" s="303"/>
      <c r="AX105" s="303"/>
      <c r="AY105" s="303"/>
      <c r="AZ105" s="303"/>
      <c r="BA105" s="303"/>
      <c r="BB105" s="303"/>
      <c r="BC105" s="303"/>
      <c r="BD105" s="303"/>
      <c r="BE105" s="303"/>
      <c r="BF105" s="303"/>
    </row>
    <row r="106" spans="1:58" s="302" customFormat="1" ht="87" customHeight="1">
      <c r="A106" s="216">
        <v>12</v>
      </c>
      <c r="B106" s="229" t="s">
        <v>36</v>
      </c>
      <c r="C106" s="218"/>
      <c r="D106" s="229" t="s">
        <v>23</v>
      </c>
      <c r="E106" s="304" t="s">
        <v>45</v>
      </c>
      <c r="F106" s="306"/>
      <c r="G106" s="296">
        <v>15000</v>
      </c>
      <c r="H106" s="296">
        <f t="shared" si="65"/>
        <v>15000</v>
      </c>
      <c r="I106" s="296">
        <f t="shared" si="66"/>
        <v>0</v>
      </c>
      <c r="J106" s="296">
        <f t="shared" si="67"/>
        <v>15000</v>
      </c>
      <c r="K106" s="296">
        <f t="shared" si="68"/>
        <v>15000</v>
      </c>
      <c r="L106" s="215">
        <f t="shared" si="79"/>
        <v>15000</v>
      </c>
      <c r="M106" s="296">
        <f>+O106</f>
        <v>0</v>
      </c>
      <c r="N106" s="296">
        <f>+P106</f>
        <v>15000</v>
      </c>
      <c r="O106" s="296"/>
      <c r="P106" s="301">
        <f>+G106</f>
        <v>15000</v>
      </c>
      <c r="Q106" s="221">
        <f t="shared" si="70"/>
        <v>100</v>
      </c>
      <c r="R106" s="221">
        <f t="shared" si="71"/>
        <v>15000</v>
      </c>
      <c r="S106" s="221">
        <f t="shared" si="72"/>
        <v>15000</v>
      </c>
      <c r="T106" s="221">
        <f t="shared" si="73"/>
        <v>0</v>
      </c>
      <c r="U106" s="221">
        <f t="shared" si="73"/>
        <v>15000</v>
      </c>
      <c r="V106" s="221">
        <f>R106</f>
        <v>15000</v>
      </c>
      <c r="W106" s="221">
        <f>SUM(X106:Y106)</f>
        <v>15000</v>
      </c>
      <c r="X106" s="221">
        <f>T106</f>
        <v>0</v>
      </c>
      <c r="Y106" s="221">
        <f>U106</f>
        <v>15000</v>
      </c>
      <c r="Z106" s="221"/>
      <c r="AA106" s="221"/>
      <c r="AB106" s="222"/>
      <c r="AC106" s="222"/>
      <c r="AD106" s="221"/>
      <c r="AE106" s="222"/>
      <c r="AF106" s="222"/>
      <c r="AG106" s="215"/>
      <c r="AH106" s="223"/>
      <c r="AK106" s="224">
        <f t="shared" si="63"/>
        <v>0</v>
      </c>
      <c r="AS106" s="303"/>
      <c r="AT106" s="303"/>
      <c r="AU106" s="303"/>
      <c r="AV106" s="303"/>
      <c r="AW106" s="303"/>
      <c r="AX106" s="303"/>
      <c r="AY106" s="303"/>
      <c r="AZ106" s="303"/>
      <c r="BA106" s="303"/>
      <c r="BB106" s="303"/>
      <c r="BC106" s="303"/>
      <c r="BD106" s="303"/>
      <c r="BE106" s="303"/>
      <c r="BF106" s="303"/>
    </row>
    <row r="107" spans="1:39" ht="141.75" customHeight="1">
      <c r="A107" s="242" t="s">
        <v>386</v>
      </c>
      <c r="B107" s="269" t="s">
        <v>501</v>
      </c>
      <c r="C107" s="216"/>
      <c r="D107" s="299"/>
      <c r="E107" s="299"/>
      <c r="F107" s="299"/>
      <c r="G107" s="214">
        <f>+G108+G111</f>
        <v>52500</v>
      </c>
      <c r="H107" s="214">
        <v>48500</v>
      </c>
      <c r="I107" s="214">
        <v>48500</v>
      </c>
      <c r="J107" s="214">
        <v>0</v>
      </c>
      <c r="K107" s="214">
        <f aca="true" t="shared" si="80" ref="K107:AF107">+K108+K111</f>
        <v>48500</v>
      </c>
      <c r="L107" s="214">
        <f t="shared" si="80"/>
        <v>48500</v>
      </c>
      <c r="M107" s="214">
        <f t="shared" si="80"/>
        <v>48500</v>
      </c>
      <c r="N107" s="214">
        <f t="shared" si="80"/>
        <v>0</v>
      </c>
      <c r="O107" s="214">
        <f t="shared" si="80"/>
        <v>0</v>
      </c>
      <c r="P107" s="214">
        <f t="shared" si="80"/>
        <v>0</v>
      </c>
      <c r="Q107" s="214">
        <f t="shared" si="80"/>
        <v>0</v>
      </c>
      <c r="R107" s="214">
        <f t="shared" si="80"/>
        <v>41000</v>
      </c>
      <c r="S107" s="214">
        <f t="shared" si="80"/>
        <v>41000</v>
      </c>
      <c r="T107" s="214">
        <f t="shared" si="80"/>
        <v>41000</v>
      </c>
      <c r="U107" s="214">
        <f t="shared" si="80"/>
        <v>0</v>
      </c>
      <c r="V107" s="214">
        <f t="shared" si="80"/>
        <v>7000</v>
      </c>
      <c r="W107" s="214">
        <f t="shared" si="80"/>
        <v>7000</v>
      </c>
      <c r="X107" s="214">
        <f t="shared" si="80"/>
        <v>7000</v>
      </c>
      <c r="Y107" s="214">
        <f t="shared" si="80"/>
        <v>0</v>
      </c>
      <c r="Z107" s="214">
        <f t="shared" si="80"/>
        <v>-34000</v>
      </c>
      <c r="AA107" s="214">
        <f t="shared" si="80"/>
        <v>0</v>
      </c>
      <c r="AB107" s="214">
        <f t="shared" si="80"/>
        <v>0</v>
      </c>
      <c r="AC107" s="214">
        <f t="shared" si="80"/>
        <v>0</v>
      </c>
      <c r="AD107" s="214">
        <f t="shared" si="80"/>
        <v>-34000</v>
      </c>
      <c r="AE107" s="214">
        <f t="shared" si="80"/>
        <v>-34000</v>
      </c>
      <c r="AF107" s="214">
        <f t="shared" si="80"/>
        <v>0</v>
      </c>
      <c r="AG107" s="214"/>
      <c r="AH107" s="236"/>
      <c r="AI107" s="214" t="e">
        <f>#REF!+#REF!+#REF!+#REF!</f>
        <v>#REF!</v>
      </c>
      <c r="AJ107" s="302">
        <v>251460</v>
      </c>
      <c r="AK107" s="224">
        <f t="shared" si="63"/>
        <v>-7500</v>
      </c>
      <c r="AL107" s="302">
        <v>205000</v>
      </c>
      <c r="AM107" s="302"/>
    </row>
    <row r="108" spans="1:37" ht="43.5" customHeight="1">
      <c r="A108" s="242" t="s">
        <v>176</v>
      </c>
      <c r="B108" s="243" t="s">
        <v>54</v>
      </c>
      <c r="C108" s="218"/>
      <c r="D108" s="220"/>
      <c r="E108" s="229"/>
      <c r="F108" s="229"/>
      <c r="G108" s="214">
        <f>SUM(G109:G110)</f>
        <v>41500</v>
      </c>
      <c r="H108" s="229"/>
      <c r="I108" s="229"/>
      <c r="J108" s="229"/>
      <c r="K108" s="214">
        <f aca="true" t="shared" si="81" ref="K108:AF108">SUM(K109:K110)</f>
        <v>41500</v>
      </c>
      <c r="L108" s="214">
        <f t="shared" si="81"/>
        <v>41500</v>
      </c>
      <c r="M108" s="214">
        <f t="shared" si="81"/>
        <v>41500</v>
      </c>
      <c r="N108" s="214">
        <f t="shared" si="81"/>
        <v>0</v>
      </c>
      <c r="O108" s="214">
        <f t="shared" si="81"/>
        <v>0</v>
      </c>
      <c r="P108" s="214">
        <f t="shared" si="81"/>
        <v>0</v>
      </c>
      <c r="Q108" s="214">
        <f t="shared" si="81"/>
        <v>0</v>
      </c>
      <c r="R108" s="214">
        <f t="shared" si="81"/>
        <v>34000</v>
      </c>
      <c r="S108" s="214">
        <f t="shared" si="81"/>
        <v>34000</v>
      </c>
      <c r="T108" s="214">
        <f t="shared" si="81"/>
        <v>34000</v>
      </c>
      <c r="U108" s="214">
        <f t="shared" si="81"/>
        <v>0</v>
      </c>
      <c r="V108" s="214">
        <f t="shared" si="81"/>
        <v>0</v>
      </c>
      <c r="W108" s="214">
        <f t="shared" si="81"/>
        <v>0</v>
      </c>
      <c r="X108" s="214">
        <f t="shared" si="81"/>
        <v>0</v>
      </c>
      <c r="Y108" s="214">
        <f t="shared" si="81"/>
        <v>0</v>
      </c>
      <c r="Z108" s="214">
        <f t="shared" si="81"/>
        <v>-34000</v>
      </c>
      <c r="AA108" s="214">
        <f t="shared" si="81"/>
        <v>0</v>
      </c>
      <c r="AB108" s="214">
        <f t="shared" si="81"/>
        <v>0</v>
      </c>
      <c r="AC108" s="214">
        <f t="shared" si="81"/>
        <v>0</v>
      </c>
      <c r="AD108" s="214">
        <f t="shared" si="81"/>
        <v>-34000</v>
      </c>
      <c r="AE108" s="214">
        <f t="shared" si="81"/>
        <v>-34000</v>
      </c>
      <c r="AF108" s="214">
        <f t="shared" si="81"/>
        <v>0</v>
      </c>
      <c r="AG108" s="215"/>
      <c r="AK108" s="224">
        <f t="shared" si="63"/>
        <v>-7500</v>
      </c>
    </row>
    <row r="109" spans="1:37" ht="49.5" customHeight="1">
      <c r="A109" s="230" t="s">
        <v>128</v>
      </c>
      <c r="B109" s="246" t="s">
        <v>0</v>
      </c>
      <c r="C109" s="218" t="s">
        <v>53</v>
      </c>
      <c r="D109" s="220" t="s">
        <v>423</v>
      </c>
      <c r="E109" s="229"/>
      <c r="F109" s="229"/>
      <c r="G109" s="215">
        <v>7500</v>
      </c>
      <c r="H109" s="229"/>
      <c r="I109" s="229"/>
      <c r="J109" s="229"/>
      <c r="K109" s="308">
        <f>G109</f>
        <v>7500</v>
      </c>
      <c r="L109" s="215">
        <v>7500</v>
      </c>
      <c r="M109" s="215">
        <v>7500</v>
      </c>
      <c r="N109" s="229"/>
      <c r="O109" s="229"/>
      <c r="P109" s="229"/>
      <c r="Q109" s="229"/>
      <c r="R109" s="229">
        <v>0</v>
      </c>
      <c r="S109" s="229">
        <v>0</v>
      </c>
      <c r="T109" s="229">
        <v>0</v>
      </c>
      <c r="U109" s="229">
        <v>0</v>
      </c>
      <c r="V109" s="229"/>
      <c r="W109" s="229"/>
      <c r="X109" s="221">
        <f>T109</f>
        <v>0</v>
      </c>
      <c r="Y109" s="229"/>
      <c r="Z109" s="308"/>
      <c r="AA109" s="308"/>
      <c r="AB109" s="309"/>
      <c r="AC109" s="309"/>
      <c r="AD109" s="308"/>
      <c r="AE109" s="309"/>
      <c r="AF109" s="310"/>
      <c r="AG109" s="215"/>
      <c r="AK109" s="224">
        <f t="shared" si="63"/>
        <v>-7500</v>
      </c>
    </row>
    <row r="110" spans="1:37" ht="50.25" customHeight="1">
      <c r="A110" s="311" t="s">
        <v>130</v>
      </c>
      <c r="B110" s="217" t="s">
        <v>64</v>
      </c>
      <c r="C110" s="218" t="s">
        <v>53</v>
      </c>
      <c r="D110" s="220" t="s">
        <v>423</v>
      </c>
      <c r="E110" s="229"/>
      <c r="F110" s="229"/>
      <c r="G110" s="215">
        <v>34000</v>
      </c>
      <c r="H110" s="229"/>
      <c r="I110" s="229"/>
      <c r="J110" s="229"/>
      <c r="K110" s="308">
        <f>G110</f>
        <v>34000</v>
      </c>
      <c r="L110" s="215">
        <f>M110</f>
        <v>34000</v>
      </c>
      <c r="M110" s="215">
        <v>34000</v>
      </c>
      <c r="N110" s="229"/>
      <c r="O110" s="229"/>
      <c r="P110" s="229"/>
      <c r="Q110" s="229"/>
      <c r="R110" s="221">
        <f>K110</f>
        <v>34000</v>
      </c>
      <c r="S110" s="221">
        <f>T110+U110</f>
        <v>34000</v>
      </c>
      <c r="T110" s="221">
        <f>M110</f>
        <v>34000</v>
      </c>
      <c r="U110" s="221">
        <f>N110</f>
        <v>0</v>
      </c>
      <c r="V110" s="221">
        <v>0</v>
      </c>
      <c r="W110" s="221">
        <v>0</v>
      </c>
      <c r="X110" s="221">
        <v>0</v>
      </c>
      <c r="Y110" s="221">
        <v>0</v>
      </c>
      <c r="Z110" s="308">
        <f>AA110+AD110</f>
        <v>-34000</v>
      </c>
      <c r="AA110" s="308"/>
      <c r="AB110" s="309"/>
      <c r="AC110" s="309"/>
      <c r="AD110" s="308">
        <f>AE110</f>
        <v>-34000</v>
      </c>
      <c r="AE110" s="309">
        <f>X110-T110</f>
        <v>-34000</v>
      </c>
      <c r="AF110" s="310"/>
      <c r="AG110" s="215"/>
      <c r="AK110" s="224">
        <f t="shared" si="63"/>
        <v>0</v>
      </c>
    </row>
    <row r="111" spans="1:37" ht="43.5" customHeight="1">
      <c r="A111" s="289" t="s">
        <v>193</v>
      </c>
      <c r="B111" s="269" t="s">
        <v>417</v>
      </c>
      <c r="C111" s="218"/>
      <c r="D111" s="298"/>
      <c r="E111" s="229"/>
      <c r="F111" s="229"/>
      <c r="G111" s="214">
        <f>G112</f>
        <v>11000</v>
      </c>
      <c r="H111" s="229"/>
      <c r="I111" s="229"/>
      <c r="J111" s="229"/>
      <c r="K111" s="312">
        <f aca="true" t="shared" si="82" ref="K111:Z111">SUM(K112:K112)</f>
        <v>7000</v>
      </c>
      <c r="L111" s="312">
        <f t="shared" si="82"/>
        <v>7000</v>
      </c>
      <c r="M111" s="312">
        <f t="shared" si="82"/>
        <v>7000</v>
      </c>
      <c r="N111" s="312">
        <f t="shared" si="82"/>
        <v>0</v>
      </c>
      <c r="O111" s="312">
        <f t="shared" si="82"/>
        <v>0</v>
      </c>
      <c r="P111" s="312">
        <f t="shared" si="82"/>
        <v>0</v>
      </c>
      <c r="Q111" s="312">
        <f t="shared" si="82"/>
        <v>0</v>
      </c>
      <c r="R111" s="312">
        <f t="shared" si="82"/>
        <v>7000</v>
      </c>
      <c r="S111" s="312">
        <f t="shared" si="82"/>
        <v>7000</v>
      </c>
      <c r="T111" s="312">
        <f t="shared" si="82"/>
        <v>7000</v>
      </c>
      <c r="U111" s="312">
        <f t="shared" si="82"/>
        <v>0</v>
      </c>
      <c r="V111" s="312">
        <f t="shared" si="82"/>
        <v>7000</v>
      </c>
      <c r="W111" s="312">
        <f t="shared" si="82"/>
        <v>7000</v>
      </c>
      <c r="X111" s="312">
        <f t="shared" si="82"/>
        <v>7000</v>
      </c>
      <c r="Y111" s="312">
        <f t="shared" si="82"/>
        <v>0</v>
      </c>
      <c r="Z111" s="312">
        <f t="shared" si="82"/>
        <v>0</v>
      </c>
      <c r="AA111" s="312">
        <f>SUM(AA112:AA112)</f>
        <v>0</v>
      </c>
      <c r="AB111" s="313"/>
      <c r="AC111" s="313"/>
      <c r="AD111" s="312">
        <f>SUM(AD112:AD112)</f>
        <v>0</v>
      </c>
      <c r="AE111" s="313"/>
      <c r="AF111" s="313"/>
      <c r="AG111" s="215"/>
      <c r="AK111" s="224">
        <f t="shared" si="63"/>
        <v>0</v>
      </c>
    </row>
    <row r="112" spans="1:37" ht="78.75" customHeight="1">
      <c r="A112" s="273">
        <v>3</v>
      </c>
      <c r="B112" s="229" t="s">
        <v>496</v>
      </c>
      <c r="C112" s="218" t="s">
        <v>53</v>
      </c>
      <c r="D112" s="278" t="s">
        <v>451</v>
      </c>
      <c r="E112" s="229"/>
      <c r="F112" s="229"/>
      <c r="G112" s="215">
        <v>11000</v>
      </c>
      <c r="H112" s="229"/>
      <c r="I112" s="229"/>
      <c r="J112" s="229"/>
      <c r="K112" s="308">
        <f>L112</f>
        <v>7000</v>
      </c>
      <c r="L112" s="215">
        <f>M112</f>
        <v>7000</v>
      </c>
      <c r="M112" s="215">
        <v>7000</v>
      </c>
      <c r="N112" s="229"/>
      <c r="O112" s="229"/>
      <c r="P112" s="229"/>
      <c r="Q112" s="229"/>
      <c r="R112" s="221">
        <f>K112</f>
        <v>7000</v>
      </c>
      <c r="S112" s="221">
        <f>T112+U112</f>
        <v>7000</v>
      </c>
      <c r="T112" s="221">
        <f>M112</f>
        <v>7000</v>
      </c>
      <c r="U112" s="221">
        <f>N112</f>
        <v>0</v>
      </c>
      <c r="V112" s="221">
        <f>R112</f>
        <v>7000</v>
      </c>
      <c r="W112" s="221">
        <f>SUM(X112:Y112)</f>
        <v>7000</v>
      </c>
      <c r="X112" s="221">
        <f>T112</f>
        <v>7000</v>
      </c>
      <c r="Y112" s="221">
        <f>U112</f>
        <v>0</v>
      </c>
      <c r="Z112" s="308"/>
      <c r="AA112" s="215"/>
      <c r="AB112" s="231"/>
      <c r="AC112" s="231"/>
      <c r="AD112" s="229"/>
      <c r="AE112" s="310"/>
      <c r="AF112" s="310"/>
      <c r="AG112" s="215"/>
      <c r="AK112" s="224">
        <f t="shared" si="63"/>
        <v>0</v>
      </c>
    </row>
    <row r="113" spans="1:37" ht="78.75" customHeight="1">
      <c r="A113" s="307" t="s">
        <v>53</v>
      </c>
      <c r="B113" s="269" t="s">
        <v>505</v>
      </c>
      <c r="C113" s="218"/>
      <c r="D113" s="278"/>
      <c r="E113" s="229"/>
      <c r="F113" s="229"/>
      <c r="G113" s="214">
        <f>G114</f>
        <v>120000</v>
      </c>
      <c r="H113" s="214">
        <f>J113</f>
        <v>120000</v>
      </c>
      <c r="I113" s="214"/>
      <c r="J113" s="214">
        <v>120000</v>
      </c>
      <c r="K113" s="214">
        <f>K114</f>
        <v>120000</v>
      </c>
      <c r="L113" s="214">
        <f>N113</f>
        <v>120000</v>
      </c>
      <c r="M113" s="214"/>
      <c r="N113" s="214">
        <f>K113</f>
        <v>120000</v>
      </c>
      <c r="O113" s="214">
        <f>L113</f>
        <v>120000</v>
      </c>
      <c r="P113" s="214">
        <f>M113</f>
        <v>0</v>
      </c>
      <c r="Q113" s="214">
        <f>N113</f>
        <v>120000</v>
      </c>
      <c r="R113" s="214">
        <f aca="true" t="shared" si="83" ref="R113:Y113">R114</f>
        <v>0</v>
      </c>
      <c r="S113" s="214">
        <f t="shared" si="83"/>
        <v>0</v>
      </c>
      <c r="T113" s="214">
        <f t="shared" si="83"/>
        <v>0</v>
      </c>
      <c r="U113" s="214">
        <f t="shared" si="83"/>
        <v>0</v>
      </c>
      <c r="V113" s="214">
        <f t="shared" si="83"/>
        <v>0</v>
      </c>
      <c r="W113" s="214">
        <f t="shared" si="83"/>
        <v>0</v>
      </c>
      <c r="X113" s="214">
        <f t="shared" si="83"/>
        <v>0</v>
      </c>
      <c r="Y113" s="214">
        <f t="shared" si="83"/>
        <v>0</v>
      </c>
      <c r="Z113" s="312"/>
      <c r="AA113" s="214"/>
      <c r="AB113" s="238"/>
      <c r="AC113" s="238"/>
      <c r="AD113" s="214"/>
      <c r="AE113" s="238"/>
      <c r="AF113" s="238"/>
      <c r="AG113" s="215"/>
      <c r="AK113" s="224">
        <f t="shared" si="63"/>
        <v>-120000</v>
      </c>
    </row>
    <row r="114" spans="1:37" ht="78.75" customHeight="1">
      <c r="A114" s="242" t="s">
        <v>176</v>
      </c>
      <c r="B114" s="243" t="s">
        <v>413</v>
      </c>
      <c r="C114" s="218"/>
      <c r="D114" s="278"/>
      <c r="E114" s="229"/>
      <c r="F114" s="229"/>
      <c r="G114" s="214">
        <f>G115</f>
        <v>120000</v>
      </c>
      <c r="H114" s="214">
        <f aca="true" t="shared" si="84" ref="H114:AD114">H115</f>
        <v>0</v>
      </c>
      <c r="I114" s="214">
        <f t="shared" si="84"/>
        <v>0</v>
      </c>
      <c r="J114" s="214"/>
      <c r="K114" s="214">
        <f>K115</f>
        <v>120000</v>
      </c>
      <c r="L114" s="214">
        <f t="shared" si="84"/>
        <v>0</v>
      </c>
      <c r="M114" s="214">
        <f t="shared" si="84"/>
        <v>0</v>
      </c>
      <c r="N114" s="214">
        <f t="shared" si="84"/>
        <v>0</v>
      </c>
      <c r="O114" s="214">
        <f t="shared" si="84"/>
        <v>0</v>
      </c>
      <c r="P114" s="214">
        <f t="shared" si="84"/>
        <v>0</v>
      </c>
      <c r="Q114" s="214">
        <f t="shared" si="84"/>
        <v>0</v>
      </c>
      <c r="R114" s="214">
        <f t="shared" si="84"/>
        <v>0</v>
      </c>
      <c r="S114" s="214">
        <f t="shared" si="84"/>
        <v>0</v>
      </c>
      <c r="T114" s="214">
        <f t="shared" si="84"/>
        <v>0</v>
      </c>
      <c r="U114" s="214">
        <f t="shared" si="84"/>
        <v>0</v>
      </c>
      <c r="V114" s="214">
        <f t="shared" si="84"/>
        <v>0</v>
      </c>
      <c r="W114" s="214">
        <f t="shared" si="84"/>
        <v>0</v>
      </c>
      <c r="X114" s="214">
        <f t="shared" si="84"/>
        <v>0</v>
      </c>
      <c r="Y114" s="214">
        <f t="shared" si="84"/>
        <v>0</v>
      </c>
      <c r="Z114" s="214">
        <f t="shared" si="84"/>
        <v>0</v>
      </c>
      <c r="AA114" s="214">
        <f t="shared" si="84"/>
        <v>0</v>
      </c>
      <c r="AB114" s="238">
        <v>0</v>
      </c>
      <c r="AC114" s="238">
        <v>0</v>
      </c>
      <c r="AD114" s="214">
        <f t="shared" si="84"/>
        <v>0</v>
      </c>
      <c r="AE114" s="238">
        <v>0</v>
      </c>
      <c r="AF114" s="238">
        <v>0</v>
      </c>
      <c r="AG114" s="215"/>
      <c r="AK114" s="224">
        <f t="shared" si="63"/>
        <v>0</v>
      </c>
    </row>
    <row r="115" spans="1:37" ht="78.75" customHeight="1">
      <c r="A115" s="216">
        <v>1</v>
      </c>
      <c r="B115" s="217" t="s">
        <v>22</v>
      </c>
      <c r="C115" s="218"/>
      <c r="D115" s="220" t="s">
        <v>423</v>
      </c>
      <c r="E115" s="229"/>
      <c r="F115" s="229"/>
      <c r="G115" s="215">
        <v>120000</v>
      </c>
      <c r="H115" s="229"/>
      <c r="I115" s="229"/>
      <c r="J115" s="229"/>
      <c r="K115" s="215">
        <v>120000</v>
      </c>
      <c r="L115" s="229"/>
      <c r="M115" s="214"/>
      <c r="N115" s="214"/>
      <c r="O115" s="214"/>
      <c r="P115" s="214"/>
      <c r="Q115" s="214"/>
      <c r="R115" s="221">
        <v>0</v>
      </c>
      <c r="S115" s="215">
        <v>0</v>
      </c>
      <c r="T115" s="215">
        <v>0</v>
      </c>
      <c r="U115" s="215">
        <v>0</v>
      </c>
      <c r="V115" s="215"/>
      <c r="W115" s="215"/>
      <c r="X115" s="215"/>
      <c r="Y115" s="215"/>
      <c r="Z115" s="312"/>
      <c r="AA115" s="214"/>
      <c r="AB115" s="238"/>
      <c r="AC115" s="238"/>
      <c r="AD115" s="214"/>
      <c r="AE115" s="238"/>
      <c r="AF115" s="238"/>
      <c r="AG115" s="215"/>
      <c r="AK115" s="224">
        <f t="shared" si="63"/>
        <v>0</v>
      </c>
    </row>
    <row r="116" spans="1:37" ht="96.75" customHeight="1">
      <c r="A116" s="307" t="s">
        <v>506</v>
      </c>
      <c r="B116" s="269" t="s">
        <v>592</v>
      </c>
      <c r="C116" s="218"/>
      <c r="D116" s="278"/>
      <c r="E116" s="229"/>
      <c r="F116" s="229"/>
      <c r="G116" s="214">
        <f>G117+G119+G121+G128</f>
        <v>250900</v>
      </c>
      <c r="H116" s="214">
        <f>I116+J116</f>
        <v>214687</v>
      </c>
      <c r="I116" s="214">
        <v>129687</v>
      </c>
      <c r="J116" s="214">
        <f>205000-120000</f>
        <v>85000</v>
      </c>
      <c r="K116" s="214">
        <f aca="true" t="shared" si="85" ref="K116:Q116">K117+K119+K121+K128</f>
        <v>0</v>
      </c>
      <c r="L116" s="214">
        <f t="shared" si="85"/>
        <v>0</v>
      </c>
      <c r="M116" s="214">
        <f t="shared" si="85"/>
        <v>0</v>
      </c>
      <c r="N116" s="214">
        <f t="shared" si="85"/>
        <v>0</v>
      </c>
      <c r="O116" s="214">
        <f t="shared" si="85"/>
        <v>0</v>
      </c>
      <c r="P116" s="214">
        <f t="shared" si="85"/>
        <v>0</v>
      </c>
      <c r="Q116" s="214">
        <f t="shared" si="85"/>
        <v>0</v>
      </c>
      <c r="R116" s="214"/>
      <c r="S116" s="214"/>
      <c r="T116" s="214"/>
      <c r="U116" s="214"/>
      <c r="V116" s="214"/>
      <c r="W116" s="214"/>
      <c r="X116" s="214"/>
      <c r="Y116" s="214"/>
      <c r="Z116" s="312"/>
      <c r="AA116" s="214"/>
      <c r="AB116" s="238"/>
      <c r="AC116" s="238"/>
      <c r="AD116" s="214"/>
      <c r="AE116" s="238"/>
      <c r="AF116" s="238"/>
      <c r="AG116" s="215"/>
      <c r="AK116" s="224">
        <f t="shared" si="63"/>
        <v>0</v>
      </c>
    </row>
    <row r="117" spans="1:37" ht="43.5" customHeight="1">
      <c r="A117" s="242" t="s">
        <v>176</v>
      </c>
      <c r="B117" s="243" t="s">
        <v>416</v>
      </c>
      <c r="C117" s="218"/>
      <c r="D117" s="229"/>
      <c r="E117" s="229"/>
      <c r="F117" s="229"/>
      <c r="G117" s="214">
        <v>18000</v>
      </c>
      <c r="H117" s="214"/>
      <c r="I117" s="214"/>
      <c r="J117" s="214"/>
      <c r="K117" s="214">
        <f aca="true" t="shared" si="86" ref="K117:Z117">K118</f>
        <v>0</v>
      </c>
      <c r="L117" s="214">
        <f t="shared" si="86"/>
        <v>0</v>
      </c>
      <c r="M117" s="214">
        <f t="shared" si="86"/>
        <v>0</v>
      </c>
      <c r="N117" s="214">
        <f t="shared" si="86"/>
        <v>0</v>
      </c>
      <c r="O117" s="214">
        <f t="shared" si="86"/>
        <v>0</v>
      </c>
      <c r="P117" s="214">
        <f t="shared" si="86"/>
        <v>0</v>
      </c>
      <c r="Q117" s="214">
        <f t="shared" si="86"/>
        <v>0</v>
      </c>
      <c r="R117" s="214"/>
      <c r="S117" s="214"/>
      <c r="T117" s="214"/>
      <c r="U117" s="214"/>
      <c r="V117" s="214"/>
      <c r="W117" s="214"/>
      <c r="X117" s="214"/>
      <c r="Y117" s="214"/>
      <c r="Z117" s="214">
        <f t="shared" si="86"/>
        <v>0</v>
      </c>
      <c r="AA117" s="214">
        <f>AA118</f>
        <v>0</v>
      </c>
      <c r="AB117" s="238"/>
      <c r="AC117" s="238"/>
      <c r="AD117" s="214">
        <f>AD118</f>
        <v>0</v>
      </c>
      <c r="AE117" s="238"/>
      <c r="AF117" s="238"/>
      <c r="AG117" s="214"/>
      <c r="AK117" s="224">
        <f t="shared" si="63"/>
        <v>0</v>
      </c>
    </row>
    <row r="118" spans="1:37" ht="51" customHeight="1">
      <c r="A118" s="216">
        <v>1</v>
      </c>
      <c r="B118" s="217" t="s">
        <v>3</v>
      </c>
      <c r="C118" s="218"/>
      <c r="D118" s="218" t="s">
        <v>451</v>
      </c>
      <c r="E118" s="229"/>
      <c r="F118" s="229"/>
      <c r="G118" s="215">
        <v>18000</v>
      </c>
      <c r="H118" s="229"/>
      <c r="I118" s="229"/>
      <c r="J118" s="229"/>
      <c r="K118" s="229">
        <v>0</v>
      </c>
      <c r="L118" s="229"/>
      <c r="M118" s="229"/>
      <c r="N118" s="229"/>
      <c r="O118" s="229"/>
      <c r="P118" s="229"/>
      <c r="Q118" s="229"/>
      <c r="R118" s="229"/>
      <c r="S118" s="229"/>
      <c r="T118" s="229"/>
      <c r="U118" s="229"/>
      <c r="V118" s="229"/>
      <c r="W118" s="229"/>
      <c r="X118" s="229"/>
      <c r="Y118" s="229"/>
      <c r="Z118" s="229"/>
      <c r="AA118" s="229"/>
      <c r="AB118" s="310"/>
      <c r="AC118" s="310"/>
      <c r="AD118" s="229"/>
      <c r="AE118" s="310"/>
      <c r="AF118" s="310"/>
      <c r="AG118" s="215"/>
      <c r="AK118" s="224">
        <f t="shared" si="63"/>
        <v>0</v>
      </c>
    </row>
    <row r="119" spans="1:37" ht="43.5" customHeight="1">
      <c r="A119" s="242" t="s">
        <v>193</v>
      </c>
      <c r="B119" s="243" t="s">
        <v>413</v>
      </c>
      <c r="C119" s="218"/>
      <c r="D119" s="218"/>
      <c r="E119" s="229"/>
      <c r="F119" s="229"/>
      <c r="G119" s="214">
        <f>G120</f>
        <v>85000</v>
      </c>
      <c r="H119" s="229"/>
      <c r="I119" s="229"/>
      <c r="J119" s="229"/>
      <c r="K119" s="314">
        <f aca="true" t="shared" si="87" ref="K119:AD119">SUM(K120:K120)</f>
        <v>0</v>
      </c>
      <c r="L119" s="314">
        <f t="shared" si="87"/>
        <v>0</v>
      </c>
      <c r="M119" s="314">
        <f t="shared" si="87"/>
        <v>0</v>
      </c>
      <c r="N119" s="314">
        <f t="shared" si="87"/>
        <v>0</v>
      </c>
      <c r="O119" s="314">
        <f t="shared" si="87"/>
        <v>0</v>
      </c>
      <c r="P119" s="314">
        <f t="shared" si="87"/>
        <v>0</v>
      </c>
      <c r="Q119" s="314">
        <f t="shared" si="87"/>
        <v>0</v>
      </c>
      <c r="R119" s="314"/>
      <c r="S119" s="314"/>
      <c r="T119" s="314"/>
      <c r="U119" s="314"/>
      <c r="V119" s="314"/>
      <c r="W119" s="314"/>
      <c r="X119" s="314"/>
      <c r="Y119" s="314"/>
      <c r="Z119" s="314">
        <f t="shared" si="87"/>
        <v>0</v>
      </c>
      <c r="AA119" s="314">
        <f t="shared" si="87"/>
        <v>0</v>
      </c>
      <c r="AB119" s="315"/>
      <c r="AC119" s="315"/>
      <c r="AD119" s="314">
        <f t="shared" si="87"/>
        <v>0</v>
      </c>
      <c r="AE119" s="315"/>
      <c r="AF119" s="315"/>
      <c r="AG119" s="215"/>
      <c r="AK119" s="224">
        <f t="shared" si="63"/>
        <v>0</v>
      </c>
    </row>
    <row r="120" spans="1:37" ht="43.5" customHeight="1">
      <c r="A120" s="216">
        <v>2</v>
      </c>
      <c r="B120" s="217" t="s">
        <v>436</v>
      </c>
      <c r="C120" s="218"/>
      <c r="D120" s="220" t="s">
        <v>423</v>
      </c>
      <c r="E120" s="229"/>
      <c r="F120" s="229"/>
      <c r="G120" s="215">
        <v>85000</v>
      </c>
      <c r="H120" s="229"/>
      <c r="I120" s="229"/>
      <c r="J120" s="229"/>
      <c r="K120" s="229">
        <v>0</v>
      </c>
      <c r="L120" s="229"/>
      <c r="M120" s="229"/>
      <c r="N120" s="229"/>
      <c r="O120" s="229"/>
      <c r="P120" s="229"/>
      <c r="Q120" s="229"/>
      <c r="R120" s="229"/>
      <c r="S120" s="229"/>
      <c r="T120" s="229"/>
      <c r="U120" s="229"/>
      <c r="V120" s="229"/>
      <c r="W120" s="229"/>
      <c r="X120" s="229"/>
      <c r="Y120" s="229"/>
      <c r="Z120" s="229"/>
      <c r="AA120" s="229"/>
      <c r="AB120" s="310"/>
      <c r="AC120" s="310"/>
      <c r="AD120" s="229"/>
      <c r="AE120" s="310"/>
      <c r="AF120" s="310"/>
      <c r="AG120" s="215"/>
      <c r="AK120" s="224">
        <f t="shared" si="63"/>
        <v>0</v>
      </c>
    </row>
    <row r="121" spans="1:37" ht="47.25" customHeight="1">
      <c r="A121" s="242" t="s">
        <v>213</v>
      </c>
      <c r="B121" s="243" t="s">
        <v>54</v>
      </c>
      <c r="C121" s="218"/>
      <c r="D121" s="278"/>
      <c r="E121" s="229"/>
      <c r="F121" s="229"/>
      <c r="G121" s="214">
        <f>SUM(G122:G127)</f>
        <v>144500</v>
      </c>
      <c r="H121" s="214">
        <f aca="true" t="shared" si="88" ref="H121:AD121">SUM(H123:H127)</f>
        <v>0</v>
      </c>
      <c r="I121" s="214">
        <f t="shared" si="88"/>
        <v>0</v>
      </c>
      <c r="J121" s="214">
        <f t="shared" si="88"/>
        <v>0</v>
      </c>
      <c r="K121" s="214">
        <f t="shared" si="88"/>
        <v>0</v>
      </c>
      <c r="L121" s="214">
        <f t="shared" si="88"/>
        <v>0</v>
      </c>
      <c r="M121" s="214">
        <f t="shared" si="88"/>
        <v>0</v>
      </c>
      <c r="N121" s="214">
        <f t="shared" si="88"/>
        <v>0</v>
      </c>
      <c r="O121" s="214">
        <f t="shared" si="88"/>
        <v>0</v>
      </c>
      <c r="P121" s="214">
        <f t="shared" si="88"/>
        <v>0</v>
      </c>
      <c r="Q121" s="214">
        <f t="shared" si="88"/>
        <v>0</v>
      </c>
      <c r="R121" s="214"/>
      <c r="S121" s="214"/>
      <c r="T121" s="214"/>
      <c r="U121" s="214"/>
      <c r="V121" s="214"/>
      <c r="W121" s="214"/>
      <c r="X121" s="214"/>
      <c r="Y121" s="214"/>
      <c r="Z121" s="214">
        <f t="shared" si="88"/>
        <v>0</v>
      </c>
      <c r="AA121" s="214">
        <f t="shared" si="88"/>
        <v>0</v>
      </c>
      <c r="AB121" s="238"/>
      <c r="AC121" s="238"/>
      <c r="AD121" s="214">
        <f t="shared" si="88"/>
        <v>0</v>
      </c>
      <c r="AE121" s="238"/>
      <c r="AF121" s="238"/>
      <c r="AG121" s="215"/>
      <c r="AK121" s="224">
        <f t="shared" si="63"/>
        <v>0</v>
      </c>
    </row>
    <row r="122" spans="1:37" ht="96.75" customHeight="1">
      <c r="A122" s="230" t="s">
        <v>132</v>
      </c>
      <c r="B122" s="217" t="s">
        <v>474</v>
      </c>
      <c r="C122" s="218"/>
      <c r="D122" s="220" t="s">
        <v>423</v>
      </c>
      <c r="E122" s="229"/>
      <c r="F122" s="229"/>
      <c r="G122" s="215">
        <v>15000</v>
      </c>
      <c r="H122" s="229"/>
      <c r="I122" s="229"/>
      <c r="J122" s="229"/>
      <c r="K122" s="229">
        <v>0</v>
      </c>
      <c r="L122" s="215">
        <v>0</v>
      </c>
      <c r="M122" s="215">
        <v>0</v>
      </c>
      <c r="N122" s="229"/>
      <c r="O122" s="229"/>
      <c r="P122" s="229"/>
      <c r="Q122" s="229"/>
      <c r="R122" s="229"/>
      <c r="S122" s="229"/>
      <c r="T122" s="229"/>
      <c r="U122" s="229"/>
      <c r="V122" s="229"/>
      <c r="W122" s="229"/>
      <c r="X122" s="229"/>
      <c r="Y122" s="229"/>
      <c r="Z122" s="229"/>
      <c r="AA122" s="229"/>
      <c r="AB122" s="310"/>
      <c r="AC122" s="310"/>
      <c r="AD122" s="229"/>
      <c r="AE122" s="310"/>
      <c r="AF122" s="310"/>
      <c r="AG122" s="222"/>
      <c r="AK122" s="224">
        <f t="shared" si="63"/>
        <v>0</v>
      </c>
    </row>
    <row r="123" spans="1:37" ht="43.5" customHeight="1">
      <c r="A123" s="311" t="s">
        <v>134</v>
      </c>
      <c r="B123" s="217" t="s">
        <v>66</v>
      </c>
      <c r="C123" s="218"/>
      <c r="D123" s="220" t="s">
        <v>423</v>
      </c>
      <c r="E123" s="229"/>
      <c r="F123" s="229"/>
      <c r="G123" s="215">
        <v>7100</v>
      </c>
      <c r="H123" s="229"/>
      <c r="I123" s="229"/>
      <c r="J123" s="229"/>
      <c r="K123" s="229">
        <v>0</v>
      </c>
      <c r="L123" s="229"/>
      <c r="M123" s="229"/>
      <c r="N123" s="229"/>
      <c r="O123" s="229"/>
      <c r="P123" s="229"/>
      <c r="Q123" s="229"/>
      <c r="R123" s="229"/>
      <c r="S123" s="229"/>
      <c r="T123" s="229"/>
      <c r="U123" s="229"/>
      <c r="V123" s="229"/>
      <c r="W123" s="229"/>
      <c r="X123" s="229"/>
      <c r="Y123" s="229"/>
      <c r="Z123" s="229"/>
      <c r="AA123" s="229"/>
      <c r="AB123" s="310"/>
      <c r="AC123" s="310"/>
      <c r="AD123" s="229"/>
      <c r="AE123" s="310"/>
      <c r="AF123" s="310"/>
      <c r="AG123" s="215"/>
      <c r="AK123" s="224">
        <f t="shared" si="63"/>
        <v>0</v>
      </c>
    </row>
    <row r="124" spans="1:37" ht="43.5" customHeight="1">
      <c r="A124" s="230" t="s">
        <v>136</v>
      </c>
      <c r="B124" s="217" t="s">
        <v>65</v>
      </c>
      <c r="C124" s="218"/>
      <c r="D124" s="220" t="s">
        <v>423</v>
      </c>
      <c r="E124" s="229"/>
      <c r="F124" s="229"/>
      <c r="G124" s="215">
        <v>9400</v>
      </c>
      <c r="H124" s="229"/>
      <c r="I124" s="229"/>
      <c r="J124" s="229"/>
      <c r="K124" s="229">
        <v>0</v>
      </c>
      <c r="L124" s="229"/>
      <c r="M124" s="229"/>
      <c r="N124" s="229"/>
      <c r="O124" s="229"/>
      <c r="P124" s="229"/>
      <c r="Q124" s="229"/>
      <c r="R124" s="229"/>
      <c r="S124" s="229"/>
      <c r="T124" s="229"/>
      <c r="U124" s="229"/>
      <c r="V124" s="229"/>
      <c r="W124" s="229"/>
      <c r="X124" s="229"/>
      <c r="Y124" s="229"/>
      <c r="Z124" s="229"/>
      <c r="AA124" s="229"/>
      <c r="AB124" s="310"/>
      <c r="AC124" s="310"/>
      <c r="AD124" s="229"/>
      <c r="AE124" s="310"/>
      <c r="AF124" s="310"/>
      <c r="AG124" s="215"/>
      <c r="AK124" s="224">
        <f t="shared" si="63"/>
        <v>0</v>
      </c>
    </row>
    <row r="125" spans="1:37" ht="64.5" customHeight="1">
      <c r="A125" s="311" t="s">
        <v>138</v>
      </c>
      <c r="B125" s="217" t="s">
        <v>67</v>
      </c>
      <c r="C125" s="218"/>
      <c r="D125" s="220" t="s">
        <v>423</v>
      </c>
      <c r="E125" s="229"/>
      <c r="F125" s="229"/>
      <c r="G125" s="215">
        <v>2200</v>
      </c>
      <c r="H125" s="229"/>
      <c r="I125" s="229"/>
      <c r="J125" s="229"/>
      <c r="K125" s="229">
        <v>0</v>
      </c>
      <c r="L125" s="229"/>
      <c r="M125" s="229"/>
      <c r="N125" s="229"/>
      <c r="O125" s="229"/>
      <c r="P125" s="229"/>
      <c r="Q125" s="229"/>
      <c r="R125" s="229"/>
      <c r="S125" s="229"/>
      <c r="T125" s="229"/>
      <c r="U125" s="229"/>
      <c r="V125" s="229"/>
      <c r="W125" s="229"/>
      <c r="X125" s="229"/>
      <c r="Y125" s="229"/>
      <c r="Z125" s="229"/>
      <c r="AA125" s="229"/>
      <c r="AB125" s="310"/>
      <c r="AC125" s="310"/>
      <c r="AD125" s="229"/>
      <c r="AE125" s="310"/>
      <c r="AF125" s="310"/>
      <c r="AG125" s="215"/>
      <c r="AK125" s="224">
        <f t="shared" si="63"/>
        <v>0</v>
      </c>
    </row>
    <row r="126" spans="1:37" ht="65.25" customHeight="1">
      <c r="A126" s="230" t="s">
        <v>111</v>
      </c>
      <c r="B126" s="217" t="s">
        <v>502</v>
      </c>
      <c r="C126" s="218"/>
      <c r="D126" s="220" t="s">
        <v>423</v>
      </c>
      <c r="E126" s="229"/>
      <c r="F126" s="229"/>
      <c r="G126" s="215">
        <v>22000</v>
      </c>
      <c r="H126" s="229"/>
      <c r="I126" s="229"/>
      <c r="J126" s="229"/>
      <c r="K126" s="229">
        <v>0</v>
      </c>
      <c r="L126" s="229"/>
      <c r="M126" s="229"/>
      <c r="N126" s="229"/>
      <c r="O126" s="229"/>
      <c r="P126" s="229"/>
      <c r="Q126" s="229"/>
      <c r="R126" s="229"/>
      <c r="S126" s="229"/>
      <c r="T126" s="229"/>
      <c r="U126" s="229"/>
      <c r="V126" s="229"/>
      <c r="W126" s="229"/>
      <c r="X126" s="229"/>
      <c r="Y126" s="229"/>
      <c r="Z126" s="229"/>
      <c r="AA126" s="229"/>
      <c r="AB126" s="310"/>
      <c r="AC126" s="310"/>
      <c r="AD126" s="229"/>
      <c r="AE126" s="310"/>
      <c r="AF126" s="310"/>
      <c r="AG126" s="215"/>
      <c r="AK126" s="224">
        <f t="shared" si="63"/>
        <v>0</v>
      </c>
    </row>
    <row r="127" spans="1:37" ht="63.75" customHeight="1">
      <c r="A127" s="311" t="s">
        <v>141</v>
      </c>
      <c r="B127" s="217" t="s">
        <v>68</v>
      </c>
      <c r="C127" s="218"/>
      <c r="D127" s="220" t="s">
        <v>423</v>
      </c>
      <c r="E127" s="229"/>
      <c r="F127" s="229"/>
      <c r="G127" s="215">
        <v>88800</v>
      </c>
      <c r="H127" s="229"/>
      <c r="I127" s="229"/>
      <c r="J127" s="229"/>
      <c r="K127" s="229">
        <v>0</v>
      </c>
      <c r="L127" s="229"/>
      <c r="M127" s="229"/>
      <c r="N127" s="229"/>
      <c r="O127" s="229"/>
      <c r="P127" s="229"/>
      <c r="Q127" s="229"/>
      <c r="R127" s="229"/>
      <c r="S127" s="229"/>
      <c r="T127" s="229"/>
      <c r="U127" s="229"/>
      <c r="V127" s="229"/>
      <c r="W127" s="229"/>
      <c r="X127" s="229"/>
      <c r="Y127" s="229"/>
      <c r="Z127" s="229"/>
      <c r="AA127" s="229"/>
      <c r="AB127" s="310"/>
      <c r="AC127" s="310"/>
      <c r="AD127" s="229"/>
      <c r="AE127" s="310"/>
      <c r="AF127" s="310"/>
      <c r="AG127" s="215"/>
      <c r="AK127" s="224">
        <f t="shared" si="63"/>
        <v>0</v>
      </c>
    </row>
    <row r="128" spans="1:37" ht="51.75" customHeight="1">
      <c r="A128" s="289" t="s">
        <v>359</v>
      </c>
      <c r="B128" s="269" t="s">
        <v>417</v>
      </c>
      <c r="C128" s="218"/>
      <c r="D128" s="311"/>
      <c r="E128" s="311"/>
      <c r="F128" s="311"/>
      <c r="G128" s="214">
        <f>G129</f>
        <v>3400</v>
      </c>
      <c r="H128" s="214">
        <f aca="true" t="shared" si="89" ref="H128:AD128">H129</f>
        <v>0</v>
      </c>
      <c r="I128" s="214">
        <f t="shared" si="89"/>
        <v>0</v>
      </c>
      <c r="J128" s="214">
        <f t="shared" si="89"/>
        <v>0</v>
      </c>
      <c r="K128" s="214">
        <f t="shared" si="89"/>
        <v>0</v>
      </c>
      <c r="L128" s="214">
        <f t="shared" si="89"/>
        <v>0</v>
      </c>
      <c r="M128" s="214">
        <f t="shared" si="89"/>
        <v>0</v>
      </c>
      <c r="N128" s="214">
        <f t="shared" si="89"/>
        <v>0</v>
      </c>
      <c r="O128" s="214">
        <f t="shared" si="89"/>
        <v>0</v>
      </c>
      <c r="P128" s="214">
        <f t="shared" si="89"/>
        <v>0</v>
      </c>
      <c r="Q128" s="214">
        <f t="shared" si="89"/>
        <v>0</v>
      </c>
      <c r="R128" s="214"/>
      <c r="S128" s="214"/>
      <c r="T128" s="214"/>
      <c r="U128" s="214"/>
      <c r="V128" s="214"/>
      <c r="W128" s="214"/>
      <c r="X128" s="214"/>
      <c r="Y128" s="214"/>
      <c r="Z128" s="214">
        <f t="shared" si="89"/>
        <v>0</v>
      </c>
      <c r="AA128" s="214">
        <f t="shared" si="89"/>
        <v>0</v>
      </c>
      <c r="AB128" s="238"/>
      <c r="AC128" s="238"/>
      <c r="AD128" s="214">
        <f t="shared" si="89"/>
        <v>0</v>
      </c>
      <c r="AE128" s="238"/>
      <c r="AF128" s="238"/>
      <c r="AG128" s="311"/>
      <c r="AK128" s="224">
        <f t="shared" si="63"/>
        <v>0</v>
      </c>
    </row>
    <row r="129" spans="1:37" ht="50.25" customHeight="1">
      <c r="A129" s="220">
        <v>9</v>
      </c>
      <c r="B129" s="280" t="s">
        <v>488</v>
      </c>
      <c r="C129" s="218"/>
      <c r="D129" s="278" t="s">
        <v>451</v>
      </c>
      <c r="E129" s="229"/>
      <c r="F129" s="229"/>
      <c r="G129" s="215">
        <v>3400</v>
      </c>
      <c r="H129" s="229"/>
      <c r="I129" s="229"/>
      <c r="J129" s="229"/>
      <c r="K129" s="229">
        <v>0</v>
      </c>
      <c r="L129" s="229"/>
      <c r="M129" s="229"/>
      <c r="N129" s="229"/>
      <c r="O129" s="229"/>
      <c r="P129" s="229"/>
      <c r="Q129" s="229"/>
      <c r="R129" s="229"/>
      <c r="S129" s="229"/>
      <c r="T129" s="229"/>
      <c r="U129" s="229"/>
      <c r="V129" s="229"/>
      <c r="W129" s="229"/>
      <c r="X129" s="229"/>
      <c r="Y129" s="229"/>
      <c r="Z129" s="229"/>
      <c r="AA129" s="229"/>
      <c r="AB129" s="310"/>
      <c r="AC129" s="310"/>
      <c r="AD129" s="229"/>
      <c r="AE129" s="310"/>
      <c r="AF129" s="310"/>
      <c r="AG129" s="215"/>
      <c r="AK129" s="224">
        <f t="shared" si="63"/>
        <v>0</v>
      </c>
    </row>
    <row r="130" spans="1:37" ht="81" customHeight="1">
      <c r="A130" s="242" t="s">
        <v>507</v>
      </c>
      <c r="B130" s="269" t="s">
        <v>510</v>
      </c>
      <c r="C130" s="220"/>
      <c r="D130" s="217"/>
      <c r="E130" s="217"/>
      <c r="F130" s="217"/>
      <c r="G130" s="217"/>
      <c r="H130" s="217"/>
      <c r="I130" s="217"/>
      <c r="J130" s="217"/>
      <c r="K130" s="316">
        <f>K131+K137+K141+K143</f>
        <v>174995</v>
      </c>
      <c r="L130" s="316">
        <f aca="true" t="shared" si="90" ref="L130:AF130">L131+L137+L141+L143</f>
        <v>117402</v>
      </c>
      <c r="M130" s="316">
        <f t="shared" si="90"/>
        <v>117402</v>
      </c>
      <c r="N130" s="316">
        <f t="shared" si="90"/>
        <v>0</v>
      </c>
      <c r="O130" s="316">
        <f t="shared" si="90"/>
        <v>0</v>
      </c>
      <c r="P130" s="316">
        <f t="shared" si="90"/>
        <v>0</v>
      </c>
      <c r="Q130" s="316">
        <f t="shared" si="90"/>
        <v>0</v>
      </c>
      <c r="R130" s="316">
        <f t="shared" si="90"/>
        <v>338675</v>
      </c>
      <c r="S130" s="316">
        <f t="shared" si="90"/>
        <v>281082</v>
      </c>
      <c r="T130" s="316">
        <f t="shared" si="90"/>
        <v>278112</v>
      </c>
      <c r="U130" s="316">
        <f t="shared" si="90"/>
        <v>2970</v>
      </c>
      <c r="V130" s="316">
        <f t="shared" si="90"/>
        <v>218680</v>
      </c>
      <c r="W130" s="316">
        <f t="shared" si="90"/>
        <v>201680</v>
      </c>
      <c r="X130" s="316">
        <f t="shared" si="90"/>
        <v>198710</v>
      </c>
      <c r="Y130" s="316">
        <f t="shared" si="90"/>
        <v>2970</v>
      </c>
      <c r="Z130" s="316">
        <f t="shared" si="90"/>
        <v>-79402</v>
      </c>
      <c r="AA130" s="316">
        <f t="shared" si="90"/>
        <v>0</v>
      </c>
      <c r="AB130" s="316">
        <f t="shared" si="90"/>
        <v>0</v>
      </c>
      <c r="AC130" s="316">
        <f t="shared" si="90"/>
        <v>0</v>
      </c>
      <c r="AD130" s="316">
        <f t="shared" si="90"/>
        <v>-79402</v>
      </c>
      <c r="AE130" s="316">
        <f t="shared" si="90"/>
        <v>-79402</v>
      </c>
      <c r="AF130" s="316">
        <f t="shared" si="90"/>
        <v>0</v>
      </c>
      <c r="AG130" s="316">
        <f>AG131+AG137</f>
        <v>0</v>
      </c>
      <c r="AI130" s="316">
        <v>120402</v>
      </c>
      <c r="AK130" s="224">
        <f t="shared" si="63"/>
        <v>163680</v>
      </c>
    </row>
    <row r="131" spans="1:37" ht="81" customHeight="1">
      <c r="A131" s="242" t="s">
        <v>176</v>
      </c>
      <c r="B131" s="243" t="s">
        <v>54</v>
      </c>
      <c r="C131" s="220"/>
      <c r="D131" s="317"/>
      <c r="E131" s="217"/>
      <c r="F131" s="217"/>
      <c r="G131" s="217"/>
      <c r="H131" s="217"/>
      <c r="I131" s="217"/>
      <c r="J131" s="217"/>
      <c r="K131" s="316">
        <f aca="true" t="shared" si="91" ref="K131:Q131">SUM(K132:K135)</f>
        <v>174995</v>
      </c>
      <c r="L131" s="316">
        <f t="shared" si="91"/>
        <v>117402</v>
      </c>
      <c r="M131" s="316">
        <f t="shared" si="91"/>
        <v>117402</v>
      </c>
      <c r="N131" s="316">
        <f t="shared" si="91"/>
        <v>0</v>
      </c>
      <c r="O131" s="316">
        <f t="shared" si="91"/>
        <v>0</v>
      </c>
      <c r="P131" s="316">
        <f t="shared" si="91"/>
        <v>0</v>
      </c>
      <c r="Q131" s="316">
        <f t="shared" si="91"/>
        <v>0</v>
      </c>
      <c r="R131" s="316">
        <f>SUM(R132:R136)</f>
        <v>241795</v>
      </c>
      <c r="S131" s="316">
        <f>SUM(S132:S136)</f>
        <v>184202</v>
      </c>
      <c r="T131" s="316">
        <f>SUM(T132:T136)</f>
        <v>184202</v>
      </c>
      <c r="U131" s="316">
        <f aca="true" t="shared" si="92" ref="U131:AE131">SUM(U132:U136)</f>
        <v>0</v>
      </c>
      <c r="V131" s="316">
        <f t="shared" si="92"/>
        <v>121800</v>
      </c>
      <c r="W131" s="316">
        <f t="shared" si="92"/>
        <v>104800</v>
      </c>
      <c r="X131" s="316">
        <f t="shared" si="92"/>
        <v>104800</v>
      </c>
      <c r="Y131" s="316">
        <f t="shared" si="92"/>
        <v>0</v>
      </c>
      <c r="Z131" s="316">
        <f t="shared" si="92"/>
        <v>-79402</v>
      </c>
      <c r="AA131" s="316">
        <f t="shared" si="92"/>
        <v>0</v>
      </c>
      <c r="AB131" s="316">
        <f t="shared" si="92"/>
        <v>0</v>
      </c>
      <c r="AC131" s="316">
        <f t="shared" si="92"/>
        <v>0</v>
      </c>
      <c r="AD131" s="316">
        <f t="shared" si="92"/>
        <v>-79402</v>
      </c>
      <c r="AE131" s="316">
        <f t="shared" si="92"/>
        <v>-79402</v>
      </c>
      <c r="AF131" s="316">
        <f>SUM(AF132:AF135)</f>
        <v>0</v>
      </c>
      <c r="AG131" s="217"/>
      <c r="AH131" s="316">
        <v>117402</v>
      </c>
      <c r="AK131" s="224">
        <f t="shared" si="63"/>
        <v>66800</v>
      </c>
    </row>
    <row r="132" spans="1:37" ht="87" customHeight="1">
      <c r="A132" s="220">
        <v>1</v>
      </c>
      <c r="B132" s="377" t="s">
        <v>508</v>
      </c>
      <c r="C132" s="220"/>
      <c r="D132" s="278" t="s">
        <v>451</v>
      </c>
      <c r="E132" s="217"/>
      <c r="F132" s="217"/>
      <c r="G132" s="318"/>
      <c r="H132" s="318"/>
      <c r="I132" s="318"/>
      <c r="J132" s="217"/>
      <c r="K132" s="318">
        <v>14995</v>
      </c>
      <c r="L132" s="318">
        <f>M132</f>
        <v>14995</v>
      </c>
      <c r="M132" s="318">
        <f>K132</f>
        <v>14995</v>
      </c>
      <c r="N132" s="217"/>
      <c r="O132" s="217"/>
      <c r="P132" s="217"/>
      <c r="Q132" s="217"/>
      <c r="R132" s="221">
        <f>K132</f>
        <v>14995</v>
      </c>
      <c r="S132" s="221">
        <f>T132+U132</f>
        <v>14995</v>
      </c>
      <c r="T132" s="221">
        <f aca="true" t="shared" si="93" ref="T132:U134">M132</f>
        <v>14995</v>
      </c>
      <c r="U132" s="221">
        <f t="shared" si="93"/>
        <v>0</v>
      </c>
      <c r="V132" s="221">
        <v>0</v>
      </c>
      <c r="W132" s="221">
        <v>0</v>
      </c>
      <c r="X132" s="221">
        <v>0</v>
      </c>
      <c r="Y132" s="221">
        <v>0</v>
      </c>
      <c r="Z132" s="318">
        <f>AA132+AD132</f>
        <v>-14995</v>
      </c>
      <c r="AA132" s="318"/>
      <c r="AB132" s="319"/>
      <c r="AC132" s="319"/>
      <c r="AD132" s="217">
        <f>AE132</f>
        <v>-14995</v>
      </c>
      <c r="AE132" s="251">
        <f>X132-T132</f>
        <v>-14995</v>
      </c>
      <c r="AF132" s="251"/>
      <c r="AG132" s="217"/>
      <c r="AK132" s="224">
        <f t="shared" si="63"/>
        <v>0</v>
      </c>
    </row>
    <row r="133" spans="1:37" ht="65.25" customHeight="1">
      <c r="A133" s="220">
        <v>2</v>
      </c>
      <c r="B133" s="320" t="s">
        <v>514</v>
      </c>
      <c r="C133" s="220"/>
      <c r="D133" s="278" t="s">
        <v>451</v>
      </c>
      <c r="E133" s="217"/>
      <c r="F133" s="217"/>
      <c r="G133" s="217"/>
      <c r="H133" s="217"/>
      <c r="I133" s="217"/>
      <c r="J133" s="217"/>
      <c r="K133" s="318">
        <v>55000</v>
      </c>
      <c r="L133" s="318">
        <f>M133</f>
        <v>38000</v>
      </c>
      <c r="M133" s="318">
        <f>28000+10000</f>
        <v>38000</v>
      </c>
      <c r="N133" s="217"/>
      <c r="O133" s="217"/>
      <c r="P133" s="217"/>
      <c r="Q133" s="217"/>
      <c r="R133" s="221">
        <f>K133</f>
        <v>55000</v>
      </c>
      <c r="S133" s="221">
        <f>T133+U133</f>
        <v>38000</v>
      </c>
      <c r="T133" s="221">
        <f t="shared" si="93"/>
        <v>38000</v>
      </c>
      <c r="U133" s="221">
        <f t="shared" si="93"/>
        <v>0</v>
      </c>
      <c r="V133" s="221">
        <f>R133</f>
        <v>55000</v>
      </c>
      <c r="W133" s="221">
        <f>SUM(X133:Y133)</f>
        <v>38000</v>
      </c>
      <c r="X133" s="221">
        <f>T133</f>
        <v>38000</v>
      </c>
      <c r="Y133" s="221">
        <f>U133</f>
        <v>0</v>
      </c>
      <c r="Z133" s="318"/>
      <c r="AA133" s="318"/>
      <c r="AB133" s="319"/>
      <c r="AC133" s="319"/>
      <c r="AD133" s="217"/>
      <c r="AE133" s="251"/>
      <c r="AF133" s="251"/>
      <c r="AG133" s="217"/>
      <c r="AK133" s="224">
        <f t="shared" si="63"/>
        <v>0</v>
      </c>
    </row>
    <row r="134" spans="1:37" ht="65.25" customHeight="1">
      <c r="A134" s="220">
        <v>3</v>
      </c>
      <c r="B134" s="378" t="s">
        <v>509</v>
      </c>
      <c r="C134" s="220"/>
      <c r="D134" s="278" t="s">
        <v>451</v>
      </c>
      <c r="E134" s="217"/>
      <c r="F134" s="217"/>
      <c r="G134" s="217"/>
      <c r="H134" s="217"/>
      <c r="I134" s="217"/>
      <c r="J134" s="217"/>
      <c r="K134" s="318">
        <v>105000</v>
      </c>
      <c r="L134" s="318">
        <f>M134</f>
        <v>64407</v>
      </c>
      <c r="M134" s="318">
        <f>74407-10000</f>
        <v>64407</v>
      </c>
      <c r="N134" s="217"/>
      <c r="O134" s="217"/>
      <c r="P134" s="217"/>
      <c r="Q134" s="217"/>
      <c r="R134" s="221">
        <f>K134</f>
        <v>105000</v>
      </c>
      <c r="S134" s="221">
        <f>T134+U134</f>
        <v>64407</v>
      </c>
      <c r="T134" s="221">
        <f t="shared" si="93"/>
        <v>64407</v>
      </c>
      <c r="U134" s="221">
        <f t="shared" si="93"/>
        <v>0</v>
      </c>
      <c r="V134" s="221">
        <v>0</v>
      </c>
      <c r="W134" s="221">
        <v>0</v>
      </c>
      <c r="X134" s="221">
        <v>0</v>
      </c>
      <c r="Y134" s="221">
        <v>0</v>
      </c>
      <c r="Z134" s="318">
        <f>AA134+AD134</f>
        <v>-64407</v>
      </c>
      <c r="AA134" s="318"/>
      <c r="AB134" s="319"/>
      <c r="AC134" s="319"/>
      <c r="AD134" s="318">
        <f>AE134</f>
        <v>-64407</v>
      </c>
      <c r="AE134" s="318">
        <f>X134-T134</f>
        <v>-64407</v>
      </c>
      <c r="AF134" s="251"/>
      <c r="AG134" s="217"/>
      <c r="AK134" s="224">
        <f t="shared" si="63"/>
        <v>0</v>
      </c>
    </row>
    <row r="135" spans="1:37" ht="65.25" customHeight="1">
      <c r="A135" s="220">
        <v>4</v>
      </c>
      <c r="B135" s="378" t="s">
        <v>607</v>
      </c>
      <c r="C135" s="220"/>
      <c r="D135" s="278" t="s">
        <v>451</v>
      </c>
      <c r="E135" s="217"/>
      <c r="F135" s="217"/>
      <c r="G135" s="217"/>
      <c r="H135" s="217"/>
      <c r="I135" s="217"/>
      <c r="J135" s="217"/>
      <c r="K135" s="318"/>
      <c r="L135" s="318"/>
      <c r="M135" s="318"/>
      <c r="N135" s="217"/>
      <c r="O135" s="217"/>
      <c r="P135" s="217"/>
      <c r="Q135" s="217"/>
      <c r="R135" s="221">
        <v>60000</v>
      </c>
      <c r="S135" s="221">
        <f>T135</f>
        <v>60000</v>
      </c>
      <c r="T135" s="221">
        <v>60000</v>
      </c>
      <c r="U135" s="221"/>
      <c r="V135" s="221">
        <f>R135</f>
        <v>60000</v>
      </c>
      <c r="W135" s="221">
        <f>X135</f>
        <v>60000</v>
      </c>
      <c r="X135" s="221">
        <f>T135</f>
        <v>60000</v>
      </c>
      <c r="Y135" s="221">
        <f>U135</f>
        <v>0</v>
      </c>
      <c r="Z135" s="318">
        <f>AA135+AD135</f>
        <v>0</v>
      </c>
      <c r="AA135" s="318"/>
      <c r="AB135" s="319"/>
      <c r="AC135" s="319"/>
      <c r="AD135" s="318">
        <f>AE135</f>
        <v>0</v>
      </c>
      <c r="AE135" s="318">
        <f>X135-T135</f>
        <v>0</v>
      </c>
      <c r="AF135" s="251"/>
      <c r="AG135" s="217"/>
      <c r="AK135" s="224"/>
    </row>
    <row r="136" spans="1:58" s="384" customFormat="1" ht="65.25" customHeight="1">
      <c r="A136" s="379">
        <v>5</v>
      </c>
      <c r="B136" s="380" t="s">
        <v>596</v>
      </c>
      <c r="C136" s="379"/>
      <c r="D136" s="381" t="s">
        <v>451</v>
      </c>
      <c r="E136" s="382"/>
      <c r="F136" s="382"/>
      <c r="G136" s="382"/>
      <c r="H136" s="382"/>
      <c r="I136" s="382"/>
      <c r="J136" s="382"/>
      <c r="K136" s="383"/>
      <c r="L136" s="383"/>
      <c r="M136" s="383"/>
      <c r="N136" s="382"/>
      <c r="O136" s="382"/>
      <c r="P136" s="382"/>
      <c r="Q136" s="382"/>
      <c r="R136" s="363">
        <v>6800</v>
      </c>
      <c r="S136" s="363">
        <f>T136</f>
        <v>6800</v>
      </c>
      <c r="T136" s="363">
        <v>6800</v>
      </c>
      <c r="U136" s="363"/>
      <c r="V136" s="363">
        <f>R136</f>
        <v>6800</v>
      </c>
      <c r="W136" s="221">
        <f>SUM(X136:Y136)</f>
        <v>6800</v>
      </c>
      <c r="X136" s="221">
        <f>T136</f>
        <v>6800</v>
      </c>
      <c r="Y136" s="221">
        <f>U136</f>
        <v>0</v>
      </c>
      <c r="Z136" s="383"/>
      <c r="AA136" s="383"/>
      <c r="AB136" s="383"/>
      <c r="AC136" s="383"/>
      <c r="AD136" s="382"/>
      <c r="AE136" s="382"/>
      <c r="AF136" s="382"/>
      <c r="AG136" s="379" t="s">
        <v>602</v>
      </c>
      <c r="AK136" s="385"/>
      <c r="AS136" s="386"/>
      <c r="AT136" s="386"/>
      <c r="AU136" s="386"/>
      <c r="AV136" s="386"/>
      <c r="AW136" s="386"/>
      <c r="AX136" s="386"/>
      <c r="AY136" s="386"/>
      <c r="AZ136" s="386"/>
      <c r="BA136" s="386"/>
      <c r="BB136" s="386"/>
      <c r="BC136" s="386"/>
      <c r="BD136" s="386"/>
      <c r="BE136" s="386"/>
      <c r="BF136" s="386"/>
    </row>
    <row r="137" spans="1:37" ht="54.75" customHeight="1">
      <c r="A137" s="289" t="s">
        <v>193</v>
      </c>
      <c r="B137" s="334" t="s">
        <v>519</v>
      </c>
      <c r="C137" s="220"/>
      <c r="D137" s="278"/>
      <c r="E137" s="217"/>
      <c r="F137" s="217"/>
      <c r="G137" s="217"/>
      <c r="H137" s="217"/>
      <c r="I137" s="217"/>
      <c r="J137" s="217"/>
      <c r="K137" s="318"/>
      <c r="L137" s="318"/>
      <c r="M137" s="318"/>
      <c r="N137" s="217"/>
      <c r="O137" s="217"/>
      <c r="P137" s="217"/>
      <c r="Q137" s="217"/>
      <c r="R137" s="236">
        <f>SUM(R138:R140)</f>
        <v>16180</v>
      </c>
      <c r="S137" s="236">
        <f>SUM(S138:S140)</f>
        <v>16180</v>
      </c>
      <c r="T137" s="236">
        <f>SUM(T138:T140)</f>
        <v>13210</v>
      </c>
      <c r="U137" s="236">
        <f aca="true" t="shared" si="94" ref="U137:AF137">SUM(U138:U140)</f>
        <v>2970</v>
      </c>
      <c r="V137" s="236">
        <f t="shared" si="94"/>
        <v>16180</v>
      </c>
      <c r="W137" s="236">
        <f t="shared" si="94"/>
        <v>16180</v>
      </c>
      <c r="X137" s="236">
        <f t="shared" si="94"/>
        <v>13210</v>
      </c>
      <c r="Y137" s="236">
        <f t="shared" si="94"/>
        <v>2970</v>
      </c>
      <c r="Z137" s="236">
        <f t="shared" si="94"/>
        <v>0</v>
      </c>
      <c r="AA137" s="236">
        <f t="shared" si="94"/>
        <v>0</v>
      </c>
      <c r="AB137" s="236">
        <f t="shared" si="94"/>
        <v>0</v>
      </c>
      <c r="AC137" s="236">
        <f t="shared" si="94"/>
        <v>0</v>
      </c>
      <c r="AD137" s="236">
        <f t="shared" si="94"/>
        <v>0</v>
      </c>
      <c r="AE137" s="236">
        <f t="shared" si="94"/>
        <v>0</v>
      </c>
      <c r="AF137" s="236">
        <f t="shared" si="94"/>
        <v>0</v>
      </c>
      <c r="AG137" s="217"/>
      <c r="AK137" s="224">
        <f>S137-L137</f>
        <v>16180</v>
      </c>
    </row>
    <row r="138" spans="1:37" ht="78" customHeight="1">
      <c r="A138" s="220">
        <v>1</v>
      </c>
      <c r="B138" s="220" t="s">
        <v>520</v>
      </c>
      <c r="C138" s="220"/>
      <c r="D138" s="220" t="s">
        <v>521</v>
      </c>
      <c r="E138" s="220"/>
      <c r="F138" s="220"/>
      <c r="G138" s="220"/>
      <c r="H138" s="220"/>
      <c r="I138" s="220"/>
      <c r="J138" s="220"/>
      <c r="K138" s="220"/>
      <c r="L138" s="220"/>
      <c r="M138" s="220"/>
      <c r="N138" s="220"/>
      <c r="O138" s="220"/>
      <c r="P138" s="220"/>
      <c r="Q138" s="220"/>
      <c r="R138" s="318">
        <v>5630</v>
      </c>
      <c r="S138" s="318">
        <f>T138</f>
        <v>5630</v>
      </c>
      <c r="T138" s="318">
        <f>R138</f>
        <v>5630</v>
      </c>
      <c r="U138" s="318"/>
      <c r="V138" s="318">
        <f>R138</f>
        <v>5630</v>
      </c>
      <c r="W138" s="221">
        <f aca="true" t="shared" si="95" ref="W138:W144">SUM(X138:Y138)</f>
        <v>5630</v>
      </c>
      <c r="X138" s="221">
        <f>T138</f>
        <v>5630</v>
      </c>
      <c r="Y138" s="221">
        <f>U138</f>
        <v>0</v>
      </c>
      <c r="Z138" s="318"/>
      <c r="AA138" s="318"/>
      <c r="AB138" s="318"/>
      <c r="AC138" s="220"/>
      <c r="AD138" s="220"/>
      <c r="AE138" s="220"/>
      <c r="AF138" s="220"/>
      <c r="AG138" s="217"/>
      <c r="AK138" s="224">
        <f>S138-L138</f>
        <v>5630</v>
      </c>
    </row>
    <row r="139" spans="1:37" ht="111.75" customHeight="1">
      <c r="A139" s="220">
        <v>2</v>
      </c>
      <c r="B139" s="220" t="s">
        <v>584</v>
      </c>
      <c r="C139" s="220"/>
      <c r="D139" s="220" t="s">
        <v>23</v>
      </c>
      <c r="E139" s="220"/>
      <c r="F139" s="220"/>
      <c r="G139" s="220"/>
      <c r="H139" s="220"/>
      <c r="I139" s="220"/>
      <c r="J139" s="220"/>
      <c r="K139" s="220"/>
      <c r="L139" s="220"/>
      <c r="M139" s="220"/>
      <c r="N139" s="220"/>
      <c r="O139" s="220"/>
      <c r="P139" s="220"/>
      <c r="Q139" s="220"/>
      <c r="R139" s="318">
        <v>9900</v>
      </c>
      <c r="S139" s="318">
        <f>T139+U139</f>
        <v>9900</v>
      </c>
      <c r="T139" s="318">
        <v>6930</v>
      </c>
      <c r="U139" s="318">
        <v>2970</v>
      </c>
      <c r="V139" s="318">
        <f>R139</f>
        <v>9900</v>
      </c>
      <c r="W139" s="221">
        <f t="shared" si="95"/>
        <v>9900</v>
      </c>
      <c r="X139" s="221">
        <f aca="true" t="shared" si="96" ref="X139:X144">T139</f>
        <v>6930</v>
      </c>
      <c r="Y139" s="221">
        <f>U139</f>
        <v>2970</v>
      </c>
      <c r="Z139" s="318"/>
      <c r="AA139" s="318"/>
      <c r="AB139" s="318"/>
      <c r="AC139" s="220"/>
      <c r="AD139" s="220"/>
      <c r="AE139" s="220"/>
      <c r="AF139" s="220"/>
      <c r="AG139" s="220"/>
      <c r="AK139" s="224"/>
    </row>
    <row r="140" spans="1:37" ht="111.75" customHeight="1">
      <c r="A140" s="220"/>
      <c r="B140" s="387" t="s">
        <v>593</v>
      </c>
      <c r="C140" s="220"/>
      <c r="D140" s="220" t="s">
        <v>23</v>
      </c>
      <c r="E140" s="220"/>
      <c r="F140" s="220"/>
      <c r="G140" s="220"/>
      <c r="H140" s="220"/>
      <c r="I140" s="220"/>
      <c r="J140" s="220"/>
      <c r="K140" s="220"/>
      <c r="L140" s="220"/>
      <c r="M140" s="220"/>
      <c r="N140" s="220"/>
      <c r="O140" s="220"/>
      <c r="P140" s="220"/>
      <c r="Q140" s="220"/>
      <c r="R140" s="215">
        <v>650</v>
      </c>
      <c r="S140" s="318">
        <f>T140</f>
        <v>650</v>
      </c>
      <c r="T140" s="318">
        <v>650</v>
      </c>
      <c r="U140" s="318"/>
      <c r="V140" s="318">
        <f>R140</f>
        <v>650</v>
      </c>
      <c r="W140" s="221">
        <f t="shared" si="95"/>
        <v>650</v>
      </c>
      <c r="X140" s="221">
        <f t="shared" si="96"/>
        <v>650</v>
      </c>
      <c r="Y140" s="221">
        <f>U140</f>
        <v>0</v>
      </c>
      <c r="Z140" s="318"/>
      <c r="AA140" s="318"/>
      <c r="AB140" s="318"/>
      <c r="AC140" s="220"/>
      <c r="AD140" s="220"/>
      <c r="AE140" s="220"/>
      <c r="AF140" s="220"/>
      <c r="AG140" s="220" t="s">
        <v>601</v>
      </c>
      <c r="AK140" s="224"/>
    </row>
    <row r="141" spans="1:37" ht="63" customHeight="1">
      <c r="A141" s="289" t="s">
        <v>213</v>
      </c>
      <c r="B141" s="334" t="s">
        <v>416</v>
      </c>
      <c r="C141" s="220"/>
      <c r="D141" s="220"/>
      <c r="E141" s="220"/>
      <c r="F141" s="220"/>
      <c r="G141" s="220"/>
      <c r="H141" s="220"/>
      <c r="I141" s="220"/>
      <c r="J141" s="220"/>
      <c r="K141" s="220"/>
      <c r="L141" s="220"/>
      <c r="M141" s="220"/>
      <c r="N141" s="220"/>
      <c r="O141" s="220"/>
      <c r="P141" s="220"/>
      <c r="Q141" s="220"/>
      <c r="R141" s="316">
        <f>R142</f>
        <v>75000</v>
      </c>
      <c r="S141" s="316">
        <f aca="true" t="shared" si="97" ref="S141:AF141">S142</f>
        <v>75000</v>
      </c>
      <c r="T141" s="316">
        <f t="shared" si="97"/>
        <v>75000</v>
      </c>
      <c r="U141" s="316">
        <f t="shared" si="97"/>
        <v>0</v>
      </c>
      <c r="V141" s="316">
        <f t="shared" si="97"/>
        <v>75000</v>
      </c>
      <c r="W141" s="316">
        <f t="shared" si="97"/>
        <v>75000</v>
      </c>
      <c r="X141" s="316">
        <f t="shared" si="97"/>
        <v>75000</v>
      </c>
      <c r="Y141" s="316">
        <f t="shared" si="97"/>
        <v>0</v>
      </c>
      <c r="Z141" s="316">
        <f t="shared" si="97"/>
        <v>0</v>
      </c>
      <c r="AA141" s="316">
        <f t="shared" si="97"/>
        <v>0</v>
      </c>
      <c r="AB141" s="316">
        <f t="shared" si="97"/>
        <v>0</v>
      </c>
      <c r="AC141" s="316">
        <f t="shared" si="97"/>
        <v>0</v>
      </c>
      <c r="AD141" s="316">
        <f t="shared" si="97"/>
        <v>0</v>
      </c>
      <c r="AE141" s="316">
        <f t="shared" si="97"/>
        <v>0</v>
      </c>
      <c r="AF141" s="316">
        <f t="shared" si="97"/>
        <v>0</v>
      </c>
      <c r="AG141" s="220"/>
      <c r="AK141" s="224"/>
    </row>
    <row r="142" spans="1:33" ht="78" customHeight="1">
      <c r="A142" s="220">
        <v>1</v>
      </c>
      <c r="B142" s="220" t="s">
        <v>582</v>
      </c>
      <c r="C142" s="220"/>
      <c r="D142" s="278" t="s">
        <v>451</v>
      </c>
      <c r="E142" s="220"/>
      <c r="F142" s="220"/>
      <c r="G142" s="220"/>
      <c r="H142" s="220"/>
      <c r="I142" s="220"/>
      <c r="J142" s="220"/>
      <c r="K142" s="220"/>
      <c r="L142" s="220"/>
      <c r="M142" s="220"/>
      <c r="N142" s="220"/>
      <c r="O142" s="220"/>
      <c r="P142" s="220"/>
      <c r="Q142" s="220"/>
      <c r="R142" s="221">
        <v>75000</v>
      </c>
      <c r="S142" s="221">
        <f>R142</f>
        <v>75000</v>
      </c>
      <c r="T142" s="221">
        <f>S142</f>
        <v>75000</v>
      </c>
      <c r="U142" s="220"/>
      <c r="V142" s="221">
        <f>R142</f>
        <v>75000</v>
      </c>
      <c r="W142" s="221">
        <f t="shared" si="95"/>
        <v>75000</v>
      </c>
      <c r="X142" s="221">
        <f t="shared" si="96"/>
        <v>75000</v>
      </c>
      <c r="Y142" s="221">
        <f>U142</f>
        <v>0</v>
      </c>
      <c r="Z142" s="221"/>
      <c r="AA142" s="221"/>
      <c r="AB142" s="221"/>
      <c r="AC142" s="220"/>
      <c r="AD142" s="220"/>
      <c r="AE142" s="220"/>
      <c r="AF142" s="220"/>
      <c r="AG142" s="217"/>
    </row>
    <row r="143" spans="1:33" ht="78" customHeight="1">
      <c r="A143" s="289" t="s">
        <v>359</v>
      </c>
      <c r="B143" s="334" t="s">
        <v>594</v>
      </c>
      <c r="C143" s="220"/>
      <c r="D143" s="289"/>
      <c r="E143" s="289"/>
      <c r="F143" s="289"/>
      <c r="G143" s="289"/>
      <c r="H143" s="289"/>
      <c r="I143" s="289"/>
      <c r="J143" s="289"/>
      <c r="K143" s="289"/>
      <c r="L143" s="289"/>
      <c r="M143" s="289"/>
      <c r="N143" s="289"/>
      <c r="O143" s="289"/>
      <c r="P143" s="289"/>
      <c r="Q143" s="289"/>
      <c r="R143" s="289">
        <f>R144</f>
        <v>5700</v>
      </c>
      <c r="S143" s="289">
        <f aca="true" t="shared" si="98" ref="S143:AF143">S144</f>
        <v>5700</v>
      </c>
      <c r="T143" s="289">
        <f t="shared" si="98"/>
        <v>5700</v>
      </c>
      <c r="U143" s="289">
        <f t="shared" si="98"/>
        <v>0</v>
      </c>
      <c r="V143" s="236">
        <f t="shared" si="98"/>
        <v>5700</v>
      </c>
      <c r="W143" s="236">
        <f t="shared" si="98"/>
        <v>5700</v>
      </c>
      <c r="X143" s="236">
        <f t="shared" si="98"/>
        <v>5700</v>
      </c>
      <c r="Y143" s="236">
        <f t="shared" si="98"/>
        <v>0</v>
      </c>
      <c r="Z143" s="236">
        <f t="shared" si="98"/>
        <v>0</v>
      </c>
      <c r="AA143" s="236">
        <f t="shared" si="98"/>
        <v>0</v>
      </c>
      <c r="AB143" s="236">
        <f t="shared" si="98"/>
        <v>0</v>
      </c>
      <c r="AC143" s="289">
        <f t="shared" si="98"/>
        <v>0</v>
      </c>
      <c r="AD143" s="289">
        <f t="shared" si="98"/>
        <v>0</v>
      </c>
      <c r="AE143" s="289">
        <f t="shared" si="98"/>
        <v>0</v>
      </c>
      <c r="AF143" s="289">
        <f t="shared" si="98"/>
        <v>0</v>
      </c>
      <c r="AG143" s="289"/>
    </row>
    <row r="144" spans="1:33" ht="78" customHeight="1">
      <c r="A144" s="289"/>
      <c r="B144" s="387" t="s">
        <v>595</v>
      </c>
      <c r="C144" s="220" t="s">
        <v>53</v>
      </c>
      <c r="D144" s="220" t="s">
        <v>423</v>
      </c>
      <c r="E144" s="289"/>
      <c r="F144" s="289"/>
      <c r="G144" s="289"/>
      <c r="H144" s="289"/>
      <c r="I144" s="289"/>
      <c r="J144" s="289"/>
      <c r="K144" s="289"/>
      <c r="L144" s="289"/>
      <c r="M144" s="289"/>
      <c r="N144" s="289"/>
      <c r="O144" s="289"/>
      <c r="P144" s="289"/>
      <c r="Q144" s="289"/>
      <c r="R144" s="221">
        <v>5700</v>
      </c>
      <c r="S144" s="221">
        <f>T144</f>
        <v>5700</v>
      </c>
      <c r="T144" s="221">
        <v>5700</v>
      </c>
      <c r="U144" s="289"/>
      <c r="V144" s="221">
        <f>R144</f>
        <v>5700</v>
      </c>
      <c r="W144" s="221">
        <f t="shared" si="95"/>
        <v>5700</v>
      </c>
      <c r="X144" s="221">
        <f t="shared" si="96"/>
        <v>5700</v>
      </c>
      <c r="Y144" s="221">
        <f>U144</f>
        <v>0</v>
      </c>
      <c r="Z144" s="221"/>
      <c r="AA144" s="221"/>
      <c r="AB144" s="221"/>
      <c r="AC144" s="289"/>
      <c r="AD144" s="289"/>
      <c r="AE144" s="289"/>
      <c r="AF144" s="289"/>
      <c r="AG144" s="220" t="s">
        <v>601</v>
      </c>
    </row>
    <row r="145" spans="1:16" ht="78" customHeight="1">
      <c r="A145" s="256"/>
      <c r="B145" s="256"/>
      <c r="C145" s="256"/>
      <c r="D145" s="256"/>
      <c r="E145" s="321"/>
      <c r="F145" s="256"/>
      <c r="G145" s="256"/>
      <c r="H145" s="256"/>
      <c r="I145" s="256"/>
      <c r="J145" s="256"/>
      <c r="K145" s="256"/>
      <c r="L145" s="256"/>
      <c r="M145" s="256"/>
      <c r="N145" s="256"/>
      <c r="O145" s="256"/>
      <c r="P145" s="256"/>
    </row>
    <row r="146" spans="1:16" ht="78" customHeight="1">
      <c r="A146" s="256"/>
      <c r="B146" s="256"/>
      <c r="C146" s="256"/>
      <c r="D146" s="256"/>
      <c r="E146" s="321"/>
      <c r="F146" s="256"/>
      <c r="G146" s="256"/>
      <c r="H146" s="256"/>
      <c r="I146" s="256"/>
      <c r="J146" s="256"/>
      <c r="K146" s="256"/>
      <c r="L146" s="256"/>
      <c r="M146" s="256"/>
      <c r="N146" s="256"/>
      <c r="O146" s="256"/>
      <c r="P146" s="256"/>
    </row>
    <row r="147" spans="1:16" ht="78" customHeight="1">
      <c r="A147" s="256"/>
      <c r="B147" s="256"/>
      <c r="C147" s="256"/>
      <c r="D147" s="256"/>
      <c r="E147" s="321"/>
      <c r="F147" s="256"/>
      <c r="G147" s="256"/>
      <c r="H147" s="256"/>
      <c r="I147" s="256"/>
      <c r="J147" s="256"/>
      <c r="K147" s="256"/>
      <c r="L147" s="256"/>
      <c r="M147" s="256"/>
      <c r="N147" s="256"/>
      <c r="O147" s="256"/>
      <c r="P147" s="256"/>
    </row>
    <row r="148" spans="1:16" ht="78" customHeight="1">
      <c r="A148" s="256"/>
      <c r="B148" s="256"/>
      <c r="C148" s="256"/>
      <c r="D148" s="256"/>
      <c r="E148" s="321"/>
      <c r="F148" s="256"/>
      <c r="G148" s="256"/>
      <c r="H148" s="256"/>
      <c r="I148" s="256"/>
      <c r="J148" s="256"/>
      <c r="K148" s="256"/>
      <c r="L148" s="256"/>
      <c r="M148" s="256"/>
      <c r="N148" s="256"/>
      <c r="O148" s="256"/>
      <c r="P148" s="256"/>
    </row>
    <row r="149" spans="1:16" ht="78" customHeight="1">
      <c r="A149" s="256"/>
      <c r="B149" s="256"/>
      <c r="C149" s="256"/>
      <c r="D149" s="256"/>
      <c r="E149" s="321"/>
      <c r="F149" s="256"/>
      <c r="G149" s="256"/>
      <c r="H149" s="256"/>
      <c r="I149" s="256"/>
      <c r="J149" s="256"/>
      <c r="K149" s="256"/>
      <c r="L149" s="256"/>
      <c r="M149" s="256"/>
      <c r="N149" s="256"/>
      <c r="O149" s="256"/>
      <c r="P149" s="256"/>
    </row>
    <row r="150" spans="1:16" ht="78" customHeight="1">
      <c r="A150" s="256"/>
      <c r="B150" s="256"/>
      <c r="C150" s="256"/>
      <c r="D150" s="256"/>
      <c r="E150" s="321"/>
      <c r="F150" s="256"/>
      <c r="G150" s="256"/>
      <c r="H150" s="256"/>
      <c r="I150" s="256"/>
      <c r="J150" s="256"/>
      <c r="K150" s="256"/>
      <c r="L150" s="256"/>
      <c r="M150" s="256"/>
      <c r="N150" s="256"/>
      <c r="O150" s="256"/>
      <c r="P150" s="256"/>
    </row>
    <row r="151" spans="1:16" ht="78" customHeight="1">
      <c r="A151" s="256"/>
      <c r="B151" s="256"/>
      <c r="C151" s="256"/>
      <c r="D151" s="256"/>
      <c r="E151" s="321"/>
      <c r="F151" s="256"/>
      <c r="G151" s="256"/>
      <c r="H151" s="256"/>
      <c r="I151" s="256"/>
      <c r="J151" s="256"/>
      <c r="K151" s="256"/>
      <c r="L151" s="256"/>
      <c r="M151" s="256"/>
      <c r="N151" s="256"/>
      <c r="O151" s="256"/>
      <c r="P151" s="256"/>
    </row>
    <row r="152" spans="1:16" ht="78" customHeight="1">
      <c r="A152" s="256"/>
      <c r="B152" s="256"/>
      <c r="C152" s="256"/>
      <c r="D152" s="256"/>
      <c r="E152" s="321"/>
      <c r="F152" s="256"/>
      <c r="G152" s="256"/>
      <c r="H152" s="256"/>
      <c r="I152" s="256"/>
      <c r="J152" s="256"/>
      <c r="K152" s="256"/>
      <c r="L152" s="256"/>
      <c r="M152" s="256"/>
      <c r="N152" s="256"/>
      <c r="O152" s="256"/>
      <c r="P152" s="256"/>
    </row>
    <row r="153" spans="1:16" ht="78" customHeight="1">
      <c r="A153" s="256"/>
      <c r="B153" s="256"/>
      <c r="C153" s="256"/>
      <c r="D153" s="256"/>
      <c r="E153" s="321"/>
      <c r="F153" s="256"/>
      <c r="G153" s="256"/>
      <c r="H153" s="256"/>
      <c r="I153" s="256"/>
      <c r="J153" s="256"/>
      <c r="K153" s="256"/>
      <c r="L153" s="256"/>
      <c r="M153" s="256"/>
      <c r="N153" s="256"/>
      <c r="O153" s="256"/>
      <c r="P153" s="256"/>
    </row>
    <row r="154" spans="1:16" ht="78" customHeight="1">
      <c r="A154" s="256"/>
      <c r="B154" s="256"/>
      <c r="C154" s="256"/>
      <c r="D154" s="256"/>
      <c r="E154" s="321"/>
      <c r="F154" s="256"/>
      <c r="G154" s="256"/>
      <c r="H154" s="256"/>
      <c r="I154" s="256"/>
      <c r="J154" s="256"/>
      <c r="K154" s="256"/>
      <c r="L154" s="256"/>
      <c r="M154" s="256"/>
      <c r="N154" s="256"/>
      <c r="O154" s="256"/>
      <c r="P154" s="256"/>
    </row>
    <row r="155" spans="1:16" ht="78" customHeight="1">
      <c r="A155" s="256"/>
      <c r="B155" s="256"/>
      <c r="C155" s="256"/>
      <c r="D155" s="256"/>
      <c r="E155" s="321"/>
      <c r="F155" s="256"/>
      <c r="G155" s="256"/>
      <c r="H155" s="256"/>
      <c r="I155" s="256"/>
      <c r="J155" s="256"/>
      <c r="K155" s="256"/>
      <c r="L155" s="256"/>
      <c r="M155" s="256"/>
      <c r="N155" s="256"/>
      <c r="O155" s="256"/>
      <c r="P155" s="256"/>
    </row>
    <row r="156" spans="1:16" ht="78" customHeight="1">
      <c r="A156" s="256"/>
      <c r="B156" s="256"/>
      <c r="C156" s="256"/>
      <c r="D156" s="256"/>
      <c r="E156" s="321"/>
      <c r="F156" s="256"/>
      <c r="G156" s="256"/>
      <c r="H156" s="256"/>
      <c r="I156" s="256"/>
      <c r="J156" s="256"/>
      <c r="K156" s="256"/>
      <c r="L156" s="256"/>
      <c r="M156" s="256"/>
      <c r="N156" s="256"/>
      <c r="O156" s="256"/>
      <c r="P156" s="256"/>
    </row>
    <row r="157" spans="1:16" ht="78" customHeight="1">
      <c r="A157" s="256"/>
      <c r="B157" s="256"/>
      <c r="C157" s="256"/>
      <c r="D157" s="256"/>
      <c r="E157" s="321"/>
      <c r="F157" s="256"/>
      <c r="G157" s="256"/>
      <c r="H157" s="256"/>
      <c r="I157" s="256"/>
      <c r="J157" s="256"/>
      <c r="K157" s="256"/>
      <c r="L157" s="256"/>
      <c r="M157" s="256"/>
      <c r="N157" s="256"/>
      <c r="O157" s="256"/>
      <c r="P157" s="256"/>
    </row>
    <row r="158" spans="1:16" ht="78" customHeight="1">
      <c r="A158" s="256"/>
      <c r="B158" s="256"/>
      <c r="C158" s="256"/>
      <c r="D158" s="256"/>
      <c r="E158" s="321"/>
      <c r="F158" s="256"/>
      <c r="G158" s="256"/>
      <c r="H158" s="256"/>
      <c r="I158" s="256"/>
      <c r="J158" s="256"/>
      <c r="K158" s="256"/>
      <c r="L158" s="256"/>
      <c r="M158" s="256"/>
      <c r="N158" s="256"/>
      <c r="O158" s="256"/>
      <c r="P158" s="256"/>
    </row>
    <row r="159" spans="1:16" ht="78" customHeight="1">
      <c r="A159" s="256"/>
      <c r="B159" s="256"/>
      <c r="C159" s="256"/>
      <c r="D159" s="256"/>
      <c r="E159" s="321"/>
      <c r="F159" s="256"/>
      <c r="G159" s="256"/>
      <c r="H159" s="256"/>
      <c r="I159" s="256"/>
      <c r="J159" s="256"/>
      <c r="K159" s="256"/>
      <c r="L159" s="256"/>
      <c r="M159" s="256"/>
      <c r="N159" s="256"/>
      <c r="O159" s="256"/>
      <c r="P159" s="256"/>
    </row>
    <row r="160" spans="1:16" ht="78" customHeight="1">
      <c r="A160" s="256"/>
      <c r="B160" s="256"/>
      <c r="C160" s="256"/>
      <c r="D160" s="256"/>
      <c r="E160" s="321"/>
      <c r="F160" s="256"/>
      <c r="G160" s="256"/>
      <c r="H160" s="256"/>
      <c r="I160" s="256"/>
      <c r="J160" s="256"/>
      <c r="K160" s="256"/>
      <c r="L160" s="256"/>
      <c r="M160" s="256"/>
      <c r="N160" s="256"/>
      <c r="O160" s="256"/>
      <c r="P160" s="256"/>
    </row>
    <row r="161" spans="1:16" ht="78" customHeight="1">
      <c r="A161" s="256"/>
      <c r="B161" s="256"/>
      <c r="C161" s="256"/>
      <c r="D161" s="256"/>
      <c r="E161" s="321"/>
      <c r="F161" s="256"/>
      <c r="G161" s="256"/>
      <c r="H161" s="256"/>
      <c r="I161" s="256"/>
      <c r="J161" s="256"/>
      <c r="K161" s="256"/>
      <c r="L161" s="256"/>
      <c r="M161" s="256"/>
      <c r="N161" s="256"/>
      <c r="O161" s="256"/>
      <c r="P161" s="256"/>
    </row>
    <row r="162" spans="1:16" ht="78" customHeight="1">
      <c r="A162" s="256"/>
      <c r="B162" s="256"/>
      <c r="C162" s="256"/>
      <c r="D162" s="256"/>
      <c r="E162" s="321"/>
      <c r="F162" s="256"/>
      <c r="G162" s="256"/>
      <c r="H162" s="256"/>
      <c r="I162" s="256"/>
      <c r="J162" s="256"/>
      <c r="K162" s="256"/>
      <c r="L162" s="256"/>
      <c r="M162" s="256"/>
      <c r="N162" s="256"/>
      <c r="O162" s="256"/>
      <c r="P162" s="256"/>
    </row>
    <row r="163" spans="1:16" ht="78" customHeight="1">
      <c r="A163" s="256"/>
      <c r="B163" s="256"/>
      <c r="C163" s="256"/>
      <c r="D163" s="256"/>
      <c r="E163" s="321"/>
      <c r="F163" s="256"/>
      <c r="G163" s="256"/>
      <c r="H163" s="256"/>
      <c r="I163" s="256"/>
      <c r="J163" s="256"/>
      <c r="K163" s="256"/>
      <c r="L163" s="256"/>
      <c r="M163" s="256"/>
      <c r="N163" s="256"/>
      <c r="O163" s="256"/>
      <c r="P163" s="256"/>
    </row>
    <row r="164" spans="1:16" ht="78" customHeight="1">
      <c r="A164" s="256"/>
      <c r="B164" s="256"/>
      <c r="C164" s="256"/>
      <c r="D164" s="256"/>
      <c r="E164" s="321"/>
      <c r="F164" s="256"/>
      <c r="G164" s="256"/>
      <c r="H164" s="256"/>
      <c r="I164" s="256"/>
      <c r="J164" s="256"/>
      <c r="K164" s="256"/>
      <c r="L164" s="256"/>
      <c r="M164" s="256"/>
      <c r="N164" s="256"/>
      <c r="O164" s="256"/>
      <c r="P164" s="256"/>
    </row>
    <row r="165" spans="1:16" ht="78" customHeight="1">
      <c r="A165" s="256"/>
      <c r="B165" s="256"/>
      <c r="C165" s="256"/>
      <c r="D165" s="256"/>
      <c r="E165" s="321"/>
      <c r="F165" s="256"/>
      <c r="G165" s="256"/>
      <c r="H165" s="256"/>
      <c r="I165" s="256"/>
      <c r="J165" s="256"/>
      <c r="K165" s="256"/>
      <c r="L165" s="256"/>
      <c r="M165" s="256"/>
      <c r="N165" s="256"/>
      <c r="O165" s="256"/>
      <c r="P165" s="256"/>
    </row>
    <row r="166" spans="1:16" ht="78" customHeight="1">
      <c r="A166" s="256"/>
      <c r="B166" s="256"/>
      <c r="C166" s="256"/>
      <c r="D166" s="256"/>
      <c r="E166" s="321"/>
      <c r="F166" s="256"/>
      <c r="G166" s="256"/>
      <c r="H166" s="256"/>
      <c r="I166" s="256"/>
      <c r="J166" s="256"/>
      <c r="K166" s="256"/>
      <c r="L166" s="256"/>
      <c r="M166" s="256"/>
      <c r="N166" s="256"/>
      <c r="O166" s="256"/>
      <c r="P166" s="256"/>
    </row>
    <row r="167" spans="1:16" ht="78" customHeight="1">
      <c r="A167" s="256"/>
      <c r="B167" s="256"/>
      <c r="C167" s="256"/>
      <c r="D167" s="256"/>
      <c r="E167" s="321"/>
      <c r="F167" s="256"/>
      <c r="G167" s="256"/>
      <c r="H167" s="256"/>
      <c r="I167" s="256"/>
      <c r="J167" s="256"/>
      <c r="K167" s="256"/>
      <c r="L167" s="256"/>
      <c r="M167" s="256"/>
      <c r="N167" s="256"/>
      <c r="O167" s="256"/>
      <c r="P167" s="256"/>
    </row>
    <row r="168" spans="1:16" ht="78" customHeight="1">
      <c r="A168" s="256"/>
      <c r="B168" s="256"/>
      <c r="C168" s="256"/>
      <c r="D168" s="256"/>
      <c r="E168" s="321"/>
      <c r="F168" s="256"/>
      <c r="G168" s="256"/>
      <c r="H168" s="256"/>
      <c r="I168" s="256"/>
      <c r="J168" s="256"/>
      <c r="K168" s="256"/>
      <c r="L168" s="256"/>
      <c r="M168" s="256"/>
      <c r="N168" s="256"/>
      <c r="O168" s="256"/>
      <c r="P168" s="256"/>
    </row>
    <row r="169" spans="1:16" ht="78" customHeight="1">
      <c r="A169" s="256"/>
      <c r="B169" s="256"/>
      <c r="C169" s="256"/>
      <c r="D169" s="256"/>
      <c r="E169" s="321"/>
      <c r="F169" s="256"/>
      <c r="G169" s="256"/>
      <c r="H169" s="256"/>
      <c r="I169" s="256"/>
      <c r="J169" s="256"/>
      <c r="K169" s="256"/>
      <c r="L169" s="256"/>
      <c r="M169" s="256"/>
      <c r="N169" s="256"/>
      <c r="O169" s="256"/>
      <c r="P169" s="256"/>
    </row>
    <row r="170" spans="1:16" ht="78" customHeight="1">
      <c r="A170" s="256"/>
      <c r="B170" s="256"/>
      <c r="C170" s="256"/>
      <c r="D170" s="256"/>
      <c r="E170" s="321"/>
      <c r="F170" s="256"/>
      <c r="G170" s="256"/>
      <c r="H170" s="256"/>
      <c r="I170" s="256"/>
      <c r="J170" s="256"/>
      <c r="K170" s="256"/>
      <c r="L170" s="256"/>
      <c r="M170" s="256"/>
      <c r="N170" s="256"/>
      <c r="O170" s="256"/>
      <c r="P170" s="256"/>
    </row>
    <row r="171" spans="1:16" ht="78" customHeight="1">
      <c r="A171" s="256"/>
      <c r="B171" s="256"/>
      <c r="C171" s="256"/>
      <c r="D171" s="256"/>
      <c r="E171" s="321"/>
      <c r="F171" s="256"/>
      <c r="G171" s="256"/>
      <c r="H171" s="256"/>
      <c r="I171" s="256"/>
      <c r="J171" s="256"/>
      <c r="K171" s="256"/>
      <c r="L171" s="256"/>
      <c r="M171" s="256"/>
      <c r="N171" s="256"/>
      <c r="O171" s="256"/>
      <c r="P171" s="256"/>
    </row>
    <row r="172" spans="1:16" ht="78" customHeight="1">
      <c r="A172" s="256"/>
      <c r="B172" s="256"/>
      <c r="C172" s="256"/>
      <c r="D172" s="256"/>
      <c r="E172" s="321"/>
      <c r="F172" s="256"/>
      <c r="G172" s="256"/>
      <c r="H172" s="256"/>
      <c r="I172" s="256"/>
      <c r="J172" s="256"/>
      <c r="K172" s="256"/>
      <c r="L172" s="256"/>
      <c r="M172" s="256"/>
      <c r="N172" s="256"/>
      <c r="O172" s="256"/>
      <c r="P172" s="256"/>
    </row>
    <row r="173" spans="1:16" ht="78" customHeight="1">
      <c r="A173" s="256"/>
      <c r="B173" s="256"/>
      <c r="C173" s="256"/>
      <c r="D173" s="256"/>
      <c r="E173" s="321"/>
      <c r="F173" s="256"/>
      <c r="G173" s="256"/>
      <c r="H173" s="256"/>
      <c r="I173" s="256"/>
      <c r="J173" s="256"/>
      <c r="K173" s="256"/>
      <c r="L173" s="256"/>
      <c r="M173" s="256"/>
      <c r="N173" s="256"/>
      <c r="O173" s="256"/>
      <c r="P173" s="256"/>
    </row>
    <row r="174" spans="1:16" ht="78" customHeight="1">
      <c r="A174" s="256"/>
      <c r="B174" s="256"/>
      <c r="C174" s="256"/>
      <c r="D174" s="256"/>
      <c r="E174" s="321"/>
      <c r="F174" s="256"/>
      <c r="G174" s="256"/>
      <c r="H174" s="256"/>
      <c r="I174" s="256"/>
      <c r="J174" s="256"/>
      <c r="K174" s="256"/>
      <c r="L174" s="256"/>
      <c r="M174" s="256"/>
      <c r="N174" s="256"/>
      <c r="O174" s="256"/>
      <c r="P174" s="256"/>
    </row>
    <row r="175" spans="1:16" ht="78" customHeight="1">
      <c r="A175" s="256"/>
      <c r="B175" s="256"/>
      <c r="C175" s="256"/>
      <c r="D175" s="256"/>
      <c r="E175" s="321"/>
      <c r="F175" s="256"/>
      <c r="G175" s="256"/>
      <c r="H175" s="256"/>
      <c r="I175" s="256"/>
      <c r="J175" s="256"/>
      <c r="K175" s="256"/>
      <c r="L175" s="256"/>
      <c r="M175" s="256"/>
      <c r="N175" s="256"/>
      <c r="O175" s="256"/>
      <c r="P175" s="256"/>
    </row>
    <row r="176" spans="1:16" ht="78" customHeight="1">
      <c r="A176" s="256"/>
      <c r="B176" s="256"/>
      <c r="C176" s="256"/>
      <c r="D176" s="256"/>
      <c r="E176" s="321"/>
      <c r="F176" s="256"/>
      <c r="G176" s="256"/>
      <c r="H176" s="256"/>
      <c r="I176" s="256"/>
      <c r="J176" s="256"/>
      <c r="K176" s="256"/>
      <c r="L176" s="256"/>
      <c r="M176" s="256"/>
      <c r="N176" s="256"/>
      <c r="O176" s="256"/>
      <c r="P176" s="256"/>
    </row>
    <row r="177" spans="1:16" ht="78" customHeight="1">
      <c r="A177" s="256"/>
      <c r="B177" s="256"/>
      <c r="C177" s="256"/>
      <c r="D177" s="256"/>
      <c r="E177" s="321"/>
      <c r="F177" s="256"/>
      <c r="G177" s="256"/>
      <c r="H177" s="256"/>
      <c r="I177" s="256"/>
      <c r="J177" s="256"/>
      <c r="K177" s="256"/>
      <c r="L177" s="256"/>
      <c r="M177" s="256"/>
      <c r="N177" s="256"/>
      <c r="O177" s="256"/>
      <c r="P177" s="256"/>
    </row>
    <row r="178" spans="1:16" ht="78" customHeight="1">
      <c r="A178" s="256"/>
      <c r="B178" s="256"/>
      <c r="C178" s="256"/>
      <c r="D178" s="256"/>
      <c r="E178" s="321"/>
      <c r="F178" s="256"/>
      <c r="G178" s="256"/>
      <c r="H178" s="256"/>
      <c r="I178" s="256"/>
      <c r="J178" s="256"/>
      <c r="K178" s="256"/>
      <c r="L178" s="256"/>
      <c r="M178" s="256"/>
      <c r="N178" s="256"/>
      <c r="O178" s="256"/>
      <c r="P178" s="256"/>
    </row>
    <row r="179" spans="1:16" ht="78" customHeight="1">
      <c r="A179" s="256"/>
      <c r="B179" s="256"/>
      <c r="C179" s="256"/>
      <c r="D179" s="256"/>
      <c r="E179" s="321"/>
      <c r="F179" s="256"/>
      <c r="G179" s="256"/>
      <c r="H179" s="256"/>
      <c r="I179" s="256"/>
      <c r="J179" s="256"/>
      <c r="K179" s="256"/>
      <c r="L179" s="256"/>
      <c r="M179" s="256"/>
      <c r="N179" s="256"/>
      <c r="O179" s="256"/>
      <c r="P179" s="256"/>
    </row>
    <row r="180" spans="1:16" ht="78" customHeight="1">
      <c r="A180" s="256"/>
      <c r="B180" s="256"/>
      <c r="C180" s="256"/>
      <c r="D180" s="256"/>
      <c r="E180" s="321"/>
      <c r="F180" s="256"/>
      <c r="G180" s="256"/>
      <c r="H180" s="256"/>
      <c r="I180" s="256"/>
      <c r="J180" s="256"/>
      <c r="K180" s="256"/>
      <c r="L180" s="256"/>
      <c r="M180" s="256"/>
      <c r="N180" s="256"/>
      <c r="O180" s="256"/>
      <c r="P180" s="256"/>
    </row>
    <row r="181" spans="1:16" ht="78" customHeight="1">
      <c r="A181" s="256"/>
      <c r="B181" s="256"/>
      <c r="C181" s="256"/>
      <c r="D181" s="256"/>
      <c r="E181" s="321"/>
      <c r="F181" s="256"/>
      <c r="G181" s="256"/>
      <c r="H181" s="256"/>
      <c r="I181" s="256"/>
      <c r="J181" s="256"/>
      <c r="K181" s="256"/>
      <c r="L181" s="256"/>
      <c r="M181" s="256"/>
      <c r="N181" s="256"/>
      <c r="O181" s="256"/>
      <c r="P181" s="256"/>
    </row>
    <row r="182" spans="1:16" ht="78" customHeight="1">
      <c r="A182" s="256"/>
      <c r="B182" s="256"/>
      <c r="C182" s="256"/>
      <c r="D182" s="256"/>
      <c r="E182" s="321"/>
      <c r="F182" s="256"/>
      <c r="G182" s="256"/>
      <c r="H182" s="256"/>
      <c r="I182" s="256"/>
      <c r="J182" s="256"/>
      <c r="K182" s="256"/>
      <c r="L182" s="256"/>
      <c r="M182" s="256"/>
      <c r="N182" s="256"/>
      <c r="O182" s="256"/>
      <c r="P182" s="256"/>
    </row>
    <row r="183" spans="1:16" ht="78" customHeight="1">
      <c r="A183" s="256"/>
      <c r="B183" s="256"/>
      <c r="C183" s="256"/>
      <c r="D183" s="256"/>
      <c r="E183" s="321"/>
      <c r="F183" s="256"/>
      <c r="G183" s="256"/>
      <c r="H183" s="256"/>
      <c r="I183" s="256"/>
      <c r="J183" s="256"/>
      <c r="K183" s="256"/>
      <c r="L183" s="256"/>
      <c r="M183" s="256"/>
      <c r="N183" s="256"/>
      <c r="O183" s="256"/>
      <c r="P183" s="256"/>
    </row>
    <row r="184" spans="1:16" ht="78" customHeight="1">
      <c r="A184" s="256"/>
      <c r="B184" s="256"/>
      <c r="C184" s="256"/>
      <c r="D184" s="256"/>
      <c r="E184" s="321"/>
      <c r="F184" s="256"/>
      <c r="G184" s="256"/>
      <c r="H184" s="256"/>
      <c r="I184" s="256"/>
      <c r="J184" s="256"/>
      <c r="K184" s="256"/>
      <c r="L184" s="256"/>
      <c r="M184" s="256"/>
      <c r="N184" s="256"/>
      <c r="O184" s="256"/>
      <c r="P184" s="256"/>
    </row>
    <row r="185" spans="1:16" ht="78" customHeight="1">
      <c r="A185" s="256"/>
      <c r="B185" s="256"/>
      <c r="C185" s="256"/>
      <c r="D185" s="256"/>
      <c r="E185" s="321"/>
      <c r="F185" s="256"/>
      <c r="G185" s="256"/>
      <c r="H185" s="256"/>
      <c r="I185" s="256"/>
      <c r="J185" s="256"/>
      <c r="K185" s="256"/>
      <c r="L185" s="256"/>
      <c r="M185" s="256"/>
      <c r="N185" s="256"/>
      <c r="O185" s="256"/>
      <c r="P185" s="256"/>
    </row>
    <row r="186" spans="1:16" ht="78" customHeight="1">
      <c r="A186" s="256"/>
      <c r="B186" s="256"/>
      <c r="C186" s="256"/>
      <c r="D186" s="256"/>
      <c r="E186" s="321"/>
      <c r="F186" s="256"/>
      <c r="G186" s="256"/>
      <c r="H186" s="256"/>
      <c r="I186" s="256"/>
      <c r="J186" s="256"/>
      <c r="K186" s="256"/>
      <c r="L186" s="256"/>
      <c r="M186" s="256"/>
      <c r="N186" s="256"/>
      <c r="O186" s="256"/>
      <c r="P186" s="256"/>
    </row>
    <row r="187" spans="1:16" ht="78" customHeight="1">
      <c r="A187" s="256"/>
      <c r="B187" s="256"/>
      <c r="C187" s="256"/>
      <c r="D187" s="256"/>
      <c r="E187" s="321"/>
      <c r="F187" s="256"/>
      <c r="G187" s="256"/>
      <c r="H187" s="256"/>
      <c r="I187" s="256"/>
      <c r="J187" s="256"/>
      <c r="K187" s="256"/>
      <c r="L187" s="256"/>
      <c r="M187" s="256"/>
      <c r="N187" s="256"/>
      <c r="O187" s="256"/>
      <c r="P187" s="256"/>
    </row>
    <row r="188" spans="1:16" ht="78" customHeight="1">
      <c r="A188" s="256"/>
      <c r="B188" s="256"/>
      <c r="C188" s="256"/>
      <c r="D188" s="256"/>
      <c r="E188" s="321"/>
      <c r="F188" s="256"/>
      <c r="G188" s="256"/>
      <c r="H188" s="256"/>
      <c r="I188" s="256"/>
      <c r="J188" s="256"/>
      <c r="K188" s="256"/>
      <c r="L188" s="256"/>
      <c r="M188" s="256"/>
      <c r="N188" s="256"/>
      <c r="O188" s="256"/>
      <c r="P188" s="256"/>
    </row>
    <row r="189" spans="1:16" ht="78" customHeight="1">
      <c r="A189" s="256"/>
      <c r="B189" s="256"/>
      <c r="C189" s="256"/>
      <c r="D189" s="256"/>
      <c r="E189" s="321"/>
      <c r="F189" s="256"/>
      <c r="G189" s="256"/>
      <c r="H189" s="256"/>
      <c r="I189" s="256"/>
      <c r="J189" s="256"/>
      <c r="K189" s="256"/>
      <c r="L189" s="256"/>
      <c r="M189" s="256"/>
      <c r="N189" s="256"/>
      <c r="O189" s="256"/>
      <c r="P189" s="256"/>
    </row>
    <row r="190" spans="1:16" ht="78" customHeight="1">
      <c r="A190" s="256"/>
      <c r="B190" s="256"/>
      <c r="C190" s="256"/>
      <c r="D190" s="256"/>
      <c r="E190" s="321"/>
      <c r="F190" s="256"/>
      <c r="G190" s="256"/>
      <c r="H190" s="256"/>
      <c r="I190" s="256"/>
      <c r="J190" s="256"/>
      <c r="K190" s="256"/>
      <c r="L190" s="256"/>
      <c r="M190" s="256"/>
      <c r="N190" s="256"/>
      <c r="O190" s="256"/>
      <c r="P190" s="256"/>
    </row>
    <row r="191" spans="1:16" ht="78" customHeight="1">
      <c r="A191" s="256"/>
      <c r="B191" s="256"/>
      <c r="C191" s="256"/>
      <c r="D191" s="256"/>
      <c r="E191" s="321"/>
      <c r="F191" s="256"/>
      <c r="G191" s="256"/>
      <c r="H191" s="256"/>
      <c r="I191" s="256"/>
      <c r="J191" s="256"/>
      <c r="K191" s="256"/>
      <c r="L191" s="256"/>
      <c r="M191" s="256"/>
      <c r="N191" s="256"/>
      <c r="O191" s="256"/>
      <c r="P191" s="256"/>
    </row>
    <row r="192" spans="1:16" ht="78" customHeight="1">
      <c r="A192" s="256"/>
      <c r="B192" s="256"/>
      <c r="C192" s="256"/>
      <c r="D192" s="256"/>
      <c r="E192" s="321"/>
      <c r="F192" s="256"/>
      <c r="G192" s="256"/>
      <c r="H192" s="256"/>
      <c r="I192" s="256"/>
      <c r="J192" s="256"/>
      <c r="K192" s="256"/>
      <c r="L192" s="256"/>
      <c r="M192" s="256"/>
      <c r="N192" s="256"/>
      <c r="O192" s="256"/>
      <c r="P192" s="256"/>
    </row>
    <row r="193" spans="1:16" ht="78" customHeight="1">
      <c r="A193" s="256"/>
      <c r="B193" s="256"/>
      <c r="C193" s="256"/>
      <c r="D193" s="256"/>
      <c r="E193" s="321"/>
      <c r="F193" s="256"/>
      <c r="G193" s="256"/>
      <c r="H193" s="256"/>
      <c r="I193" s="256"/>
      <c r="J193" s="256"/>
      <c r="K193" s="256"/>
      <c r="L193" s="256"/>
      <c r="M193" s="256"/>
      <c r="N193" s="256"/>
      <c r="O193" s="256"/>
      <c r="P193" s="256"/>
    </row>
    <row r="194" spans="1:16" ht="78" customHeight="1">
      <c r="A194" s="256"/>
      <c r="B194" s="256"/>
      <c r="C194" s="256"/>
      <c r="D194" s="256"/>
      <c r="E194" s="321"/>
      <c r="F194" s="256"/>
      <c r="G194" s="256"/>
      <c r="H194" s="256"/>
      <c r="I194" s="256"/>
      <c r="J194" s="256"/>
      <c r="K194" s="256"/>
      <c r="L194" s="256"/>
      <c r="M194" s="256"/>
      <c r="N194" s="256"/>
      <c r="O194" s="256"/>
      <c r="P194" s="256"/>
    </row>
    <row r="195" spans="1:16" ht="78" customHeight="1">
      <c r="A195" s="256"/>
      <c r="B195" s="256"/>
      <c r="C195" s="256"/>
      <c r="D195" s="256"/>
      <c r="E195" s="321"/>
      <c r="F195" s="256"/>
      <c r="G195" s="256"/>
      <c r="H195" s="256"/>
      <c r="I195" s="256"/>
      <c r="J195" s="256"/>
      <c r="K195" s="256"/>
      <c r="L195" s="256"/>
      <c r="M195" s="256"/>
      <c r="N195" s="256"/>
      <c r="O195" s="256"/>
      <c r="P195" s="256"/>
    </row>
    <row r="196" spans="1:16" ht="78" customHeight="1">
      <c r="A196" s="256"/>
      <c r="B196" s="256"/>
      <c r="C196" s="256"/>
      <c r="D196" s="256"/>
      <c r="E196" s="321"/>
      <c r="F196" s="256"/>
      <c r="G196" s="256"/>
      <c r="H196" s="256"/>
      <c r="I196" s="256"/>
      <c r="J196" s="256"/>
      <c r="K196" s="256"/>
      <c r="L196" s="256"/>
      <c r="M196" s="256"/>
      <c r="N196" s="256"/>
      <c r="O196" s="256"/>
      <c r="P196" s="256"/>
    </row>
    <row r="197" spans="1:16" ht="78" customHeight="1">
      <c r="A197" s="256"/>
      <c r="B197" s="256"/>
      <c r="C197" s="256"/>
      <c r="D197" s="256"/>
      <c r="E197" s="321"/>
      <c r="F197" s="256"/>
      <c r="G197" s="256"/>
      <c r="H197" s="256"/>
      <c r="I197" s="256"/>
      <c r="J197" s="256"/>
      <c r="K197" s="256"/>
      <c r="L197" s="256"/>
      <c r="M197" s="256"/>
      <c r="N197" s="256"/>
      <c r="O197" s="256"/>
      <c r="P197" s="256"/>
    </row>
    <row r="198" spans="1:16" ht="78" customHeight="1">
      <c r="A198" s="256"/>
      <c r="B198" s="256"/>
      <c r="C198" s="256"/>
      <c r="D198" s="256"/>
      <c r="E198" s="321"/>
      <c r="F198" s="256"/>
      <c r="G198" s="256"/>
      <c r="H198" s="256"/>
      <c r="I198" s="256"/>
      <c r="J198" s="256"/>
      <c r="K198" s="256"/>
      <c r="L198" s="256"/>
      <c r="M198" s="256"/>
      <c r="N198" s="256"/>
      <c r="O198" s="256"/>
      <c r="P198" s="256"/>
    </row>
    <row r="199" spans="1:16" ht="78" customHeight="1">
      <c r="A199" s="256"/>
      <c r="B199" s="256"/>
      <c r="C199" s="256"/>
      <c r="D199" s="256"/>
      <c r="E199" s="321"/>
      <c r="F199" s="256"/>
      <c r="G199" s="256"/>
      <c r="H199" s="256"/>
      <c r="I199" s="256"/>
      <c r="J199" s="256"/>
      <c r="K199" s="256"/>
      <c r="L199" s="256"/>
      <c r="M199" s="256"/>
      <c r="N199" s="256"/>
      <c r="O199" s="256"/>
      <c r="P199" s="256"/>
    </row>
    <row r="200" spans="1:16" ht="78" customHeight="1">
      <c r="A200" s="256"/>
      <c r="B200" s="256"/>
      <c r="C200" s="256"/>
      <c r="D200" s="256"/>
      <c r="E200" s="321"/>
      <c r="F200" s="256"/>
      <c r="G200" s="256"/>
      <c r="H200" s="256"/>
      <c r="I200" s="256"/>
      <c r="J200" s="256"/>
      <c r="K200" s="256"/>
      <c r="L200" s="256"/>
      <c r="M200" s="256"/>
      <c r="N200" s="256"/>
      <c r="O200" s="256"/>
      <c r="P200" s="256"/>
    </row>
    <row r="201" spans="1:16" ht="78" customHeight="1">
      <c r="A201" s="256"/>
      <c r="B201" s="256"/>
      <c r="C201" s="256"/>
      <c r="D201" s="256"/>
      <c r="E201" s="321"/>
      <c r="F201" s="256"/>
      <c r="G201" s="256"/>
      <c r="H201" s="256"/>
      <c r="I201" s="256"/>
      <c r="J201" s="256"/>
      <c r="K201" s="256"/>
      <c r="L201" s="256"/>
      <c r="M201" s="256"/>
      <c r="N201" s="256"/>
      <c r="O201" s="256"/>
      <c r="P201" s="256"/>
    </row>
    <row r="202" spans="1:16" ht="78" customHeight="1">
      <c r="A202" s="256"/>
      <c r="B202" s="256"/>
      <c r="C202" s="256"/>
      <c r="D202" s="256"/>
      <c r="E202" s="321"/>
      <c r="F202" s="256"/>
      <c r="G202" s="256"/>
      <c r="H202" s="256"/>
      <c r="I202" s="256"/>
      <c r="J202" s="256"/>
      <c r="K202" s="256"/>
      <c r="L202" s="256"/>
      <c r="M202" s="256"/>
      <c r="N202" s="256"/>
      <c r="O202" s="256"/>
      <c r="P202" s="256"/>
    </row>
    <row r="203" spans="1:16" ht="78" customHeight="1">
      <c r="A203" s="256"/>
      <c r="B203" s="256"/>
      <c r="C203" s="256"/>
      <c r="D203" s="256"/>
      <c r="E203" s="321"/>
      <c r="F203" s="256"/>
      <c r="G203" s="256"/>
      <c r="H203" s="256"/>
      <c r="I203" s="256"/>
      <c r="J203" s="256"/>
      <c r="K203" s="256"/>
      <c r="L203" s="256"/>
      <c r="M203" s="256"/>
      <c r="N203" s="256"/>
      <c r="O203" s="256"/>
      <c r="P203" s="256"/>
    </row>
    <row r="204" spans="1:16" ht="78" customHeight="1">
      <c r="A204" s="256"/>
      <c r="B204" s="256"/>
      <c r="C204" s="256"/>
      <c r="D204" s="256"/>
      <c r="E204" s="321"/>
      <c r="F204" s="256"/>
      <c r="G204" s="256"/>
      <c r="H204" s="256"/>
      <c r="I204" s="256"/>
      <c r="J204" s="256"/>
      <c r="K204" s="256"/>
      <c r="L204" s="256"/>
      <c r="M204" s="256"/>
      <c r="N204" s="256"/>
      <c r="O204" s="256"/>
      <c r="P204" s="256"/>
    </row>
    <row r="205" spans="1:16" ht="78" customHeight="1">
      <c r="A205" s="256"/>
      <c r="B205" s="256"/>
      <c r="C205" s="256"/>
      <c r="D205" s="256"/>
      <c r="E205" s="321"/>
      <c r="F205" s="256"/>
      <c r="G205" s="256"/>
      <c r="H205" s="256"/>
      <c r="I205" s="256"/>
      <c r="J205" s="256"/>
      <c r="K205" s="256"/>
      <c r="L205" s="256"/>
      <c r="M205" s="256"/>
      <c r="N205" s="256"/>
      <c r="O205" s="256"/>
      <c r="P205" s="256"/>
    </row>
    <row r="206" spans="1:16" ht="78" customHeight="1">
      <c r="A206" s="256"/>
      <c r="B206" s="256"/>
      <c r="C206" s="256"/>
      <c r="D206" s="256"/>
      <c r="E206" s="321"/>
      <c r="F206" s="256"/>
      <c r="G206" s="256"/>
      <c r="H206" s="256"/>
      <c r="I206" s="256"/>
      <c r="J206" s="256"/>
      <c r="K206" s="256"/>
      <c r="L206" s="256"/>
      <c r="M206" s="256"/>
      <c r="N206" s="256"/>
      <c r="O206" s="256"/>
      <c r="P206" s="256"/>
    </row>
    <row r="207" spans="1:16" ht="78" customHeight="1">
      <c r="A207" s="256"/>
      <c r="B207" s="256"/>
      <c r="C207" s="256"/>
      <c r="D207" s="256"/>
      <c r="E207" s="321"/>
      <c r="F207" s="256"/>
      <c r="G207" s="256"/>
      <c r="H207" s="256"/>
      <c r="I207" s="256"/>
      <c r="J207" s="256"/>
      <c r="K207" s="256"/>
      <c r="L207" s="256"/>
      <c r="M207" s="256"/>
      <c r="N207" s="256"/>
      <c r="O207" s="256"/>
      <c r="P207" s="256"/>
    </row>
    <row r="208" spans="1:16" ht="78" customHeight="1">
      <c r="A208" s="256"/>
      <c r="B208" s="256"/>
      <c r="C208" s="256"/>
      <c r="D208" s="256"/>
      <c r="E208" s="321"/>
      <c r="F208" s="256"/>
      <c r="G208" s="256"/>
      <c r="H208" s="256"/>
      <c r="I208" s="256"/>
      <c r="J208" s="256"/>
      <c r="K208" s="256"/>
      <c r="L208" s="256"/>
      <c r="M208" s="256"/>
      <c r="N208" s="256"/>
      <c r="O208" s="256"/>
      <c r="P208" s="256"/>
    </row>
    <row r="209" spans="1:16" ht="78" customHeight="1">
      <c r="A209" s="256"/>
      <c r="B209" s="256"/>
      <c r="C209" s="256"/>
      <c r="D209" s="256"/>
      <c r="E209" s="321"/>
      <c r="F209" s="256"/>
      <c r="G209" s="256"/>
      <c r="H209" s="256"/>
      <c r="I209" s="256"/>
      <c r="J209" s="256"/>
      <c r="K209" s="256"/>
      <c r="L209" s="256"/>
      <c r="M209" s="256"/>
      <c r="N209" s="256"/>
      <c r="O209" s="256"/>
      <c r="P209" s="256"/>
    </row>
    <row r="210" spans="1:16" ht="78" customHeight="1">
      <c r="A210" s="256"/>
      <c r="B210" s="256"/>
      <c r="C210" s="256"/>
      <c r="D210" s="256"/>
      <c r="E210" s="321"/>
      <c r="F210" s="256"/>
      <c r="G210" s="256"/>
      <c r="H210" s="256"/>
      <c r="I210" s="256"/>
      <c r="J210" s="256"/>
      <c r="K210" s="256"/>
      <c r="L210" s="256"/>
      <c r="M210" s="256"/>
      <c r="N210" s="256"/>
      <c r="O210" s="256"/>
      <c r="P210" s="256"/>
    </row>
    <row r="211" spans="1:16" ht="78" customHeight="1">
      <c r="A211" s="256"/>
      <c r="B211" s="256"/>
      <c r="C211" s="256"/>
      <c r="D211" s="256"/>
      <c r="E211" s="321"/>
      <c r="F211" s="256"/>
      <c r="G211" s="256"/>
      <c r="H211" s="256"/>
      <c r="I211" s="256"/>
      <c r="J211" s="256"/>
      <c r="K211" s="256"/>
      <c r="L211" s="256"/>
      <c r="M211" s="256"/>
      <c r="N211" s="256"/>
      <c r="O211" s="256"/>
      <c r="P211" s="256"/>
    </row>
    <row r="212" spans="1:16" ht="78" customHeight="1">
      <c r="A212" s="256"/>
      <c r="B212" s="256"/>
      <c r="C212" s="256"/>
      <c r="D212" s="256"/>
      <c r="E212" s="321"/>
      <c r="F212" s="256"/>
      <c r="G212" s="256"/>
      <c r="H212" s="256"/>
      <c r="I212" s="256"/>
      <c r="J212" s="256"/>
      <c r="K212" s="256"/>
      <c r="L212" s="256"/>
      <c r="M212" s="256"/>
      <c r="N212" s="256"/>
      <c r="O212" s="256"/>
      <c r="P212" s="256"/>
    </row>
    <row r="213" spans="1:16" ht="78" customHeight="1">
      <c r="A213" s="256"/>
      <c r="B213" s="256"/>
      <c r="C213" s="256"/>
      <c r="D213" s="256"/>
      <c r="E213" s="321"/>
      <c r="F213" s="256"/>
      <c r="G213" s="256"/>
      <c r="H213" s="256"/>
      <c r="I213" s="256"/>
      <c r="J213" s="256"/>
      <c r="K213" s="256"/>
      <c r="L213" s="256"/>
      <c r="M213" s="256"/>
      <c r="N213" s="256"/>
      <c r="O213" s="256"/>
      <c r="P213" s="256"/>
    </row>
    <row r="214" spans="1:16" ht="78" customHeight="1">
      <c r="A214" s="256"/>
      <c r="B214" s="256"/>
      <c r="C214" s="256"/>
      <c r="D214" s="256"/>
      <c r="E214" s="321"/>
      <c r="F214" s="256"/>
      <c r="G214" s="256"/>
      <c r="H214" s="256"/>
      <c r="I214" s="256"/>
      <c r="J214" s="256"/>
      <c r="K214" s="256"/>
      <c r="L214" s="256"/>
      <c r="M214" s="256"/>
      <c r="N214" s="256"/>
      <c r="O214" s="256"/>
      <c r="P214" s="256"/>
    </row>
    <row r="215" spans="1:16" ht="78" customHeight="1">
      <c r="A215" s="256"/>
      <c r="B215" s="256"/>
      <c r="C215" s="256"/>
      <c r="D215" s="256"/>
      <c r="E215" s="321"/>
      <c r="F215" s="256"/>
      <c r="G215" s="256"/>
      <c r="H215" s="256"/>
      <c r="I215" s="256"/>
      <c r="J215" s="256"/>
      <c r="K215" s="256"/>
      <c r="L215" s="256"/>
      <c r="M215" s="256"/>
      <c r="N215" s="256"/>
      <c r="O215" s="256"/>
      <c r="P215" s="256"/>
    </row>
    <row r="216" spans="1:16" ht="78" customHeight="1">
      <c r="A216" s="256"/>
      <c r="B216" s="256"/>
      <c r="C216" s="256"/>
      <c r="D216" s="256"/>
      <c r="E216" s="321"/>
      <c r="F216" s="256"/>
      <c r="G216" s="256"/>
      <c r="H216" s="256"/>
      <c r="I216" s="256"/>
      <c r="J216" s="256"/>
      <c r="K216" s="256"/>
      <c r="L216" s="256"/>
      <c r="M216" s="256"/>
      <c r="N216" s="256"/>
      <c r="O216" s="256"/>
      <c r="P216" s="256"/>
    </row>
    <row r="217" spans="1:16" ht="78" customHeight="1">
      <c r="A217" s="256"/>
      <c r="B217" s="256"/>
      <c r="C217" s="256"/>
      <c r="D217" s="256"/>
      <c r="E217" s="321"/>
      <c r="F217" s="256"/>
      <c r="G217" s="256"/>
      <c r="H217" s="256"/>
      <c r="I217" s="256"/>
      <c r="J217" s="256"/>
      <c r="K217" s="256"/>
      <c r="L217" s="256"/>
      <c r="M217" s="256"/>
      <c r="N217" s="256"/>
      <c r="O217" s="256"/>
      <c r="P217" s="256"/>
    </row>
    <row r="218" spans="1:16" ht="78" customHeight="1">
      <c r="A218" s="256"/>
      <c r="B218" s="256"/>
      <c r="C218" s="256"/>
      <c r="D218" s="256"/>
      <c r="E218" s="321"/>
      <c r="F218" s="256"/>
      <c r="G218" s="256"/>
      <c r="H218" s="256"/>
      <c r="I218" s="256"/>
      <c r="J218" s="256"/>
      <c r="K218" s="256"/>
      <c r="L218" s="256"/>
      <c r="M218" s="256"/>
      <c r="N218" s="256"/>
      <c r="O218" s="256"/>
      <c r="P218" s="256"/>
    </row>
    <row r="219" spans="1:16" ht="78" customHeight="1">
      <c r="A219" s="256"/>
      <c r="B219" s="256"/>
      <c r="C219" s="256"/>
      <c r="D219" s="256"/>
      <c r="E219" s="321"/>
      <c r="F219" s="256"/>
      <c r="G219" s="256"/>
      <c r="H219" s="256"/>
      <c r="I219" s="256"/>
      <c r="J219" s="256"/>
      <c r="K219" s="256"/>
      <c r="L219" s="256"/>
      <c r="M219" s="256"/>
      <c r="N219" s="256"/>
      <c r="O219" s="256"/>
      <c r="P219" s="256"/>
    </row>
    <row r="220" spans="1:16" ht="78" customHeight="1">
      <c r="A220" s="256"/>
      <c r="B220" s="256"/>
      <c r="C220" s="256"/>
      <c r="D220" s="256"/>
      <c r="E220" s="321"/>
      <c r="F220" s="256"/>
      <c r="G220" s="256"/>
      <c r="H220" s="256"/>
      <c r="I220" s="256"/>
      <c r="J220" s="256"/>
      <c r="K220" s="256"/>
      <c r="L220" s="256"/>
      <c r="M220" s="256"/>
      <c r="N220" s="256"/>
      <c r="O220" s="256"/>
      <c r="P220" s="256"/>
    </row>
    <row r="221" spans="1:16" ht="78" customHeight="1">
      <c r="A221" s="256"/>
      <c r="B221" s="256"/>
      <c r="C221" s="256"/>
      <c r="D221" s="256"/>
      <c r="E221" s="321"/>
      <c r="F221" s="256"/>
      <c r="G221" s="256"/>
      <c r="H221" s="256"/>
      <c r="I221" s="256"/>
      <c r="J221" s="256"/>
      <c r="K221" s="256"/>
      <c r="L221" s="256"/>
      <c r="M221" s="256"/>
      <c r="N221" s="256"/>
      <c r="O221" s="256"/>
      <c r="P221" s="256"/>
    </row>
    <row r="222" spans="1:16" ht="78" customHeight="1">
      <c r="A222" s="256"/>
      <c r="B222" s="256"/>
      <c r="C222" s="256"/>
      <c r="D222" s="256"/>
      <c r="E222" s="321"/>
      <c r="F222" s="256"/>
      <c r="G222" s="256"/>
      <c r="H222" s="256"/>
      <c r="I222" s="256"/>
      <c r="J222" s="256"/>
      <c r="K222" s="256"/>
      <c r="L222" s="256"/>
      <c r="M222" s="256"/>
      <c r="N222" s="256"/>
      <c r="O222" s="256"/>
      <c r="P222" s="256"/>
    </row>
    <row r="223" spans="1:16" ht="78" customHeight="1">
      <c r="A223" s="256"/>
      <c r="B223" s="256"/>
      <c r="C223" s="256"/>
      <c r="D223" s="256"/>
      <c r="E223" s="321"/>
      <c r="F223" s="256"/>
      <c r="G223" s="256"/>
      <c r="H223" s="256"/>
      <c r="I223" s="256"/>
      <c r="J223" s="256"/>
      <c r="K223" s="256"/>
      <c r="L223" s="256"/>
      <c r="M223" s="256"/>
      <c r="N223" s="256"/>
      <c r="O223" s="256"/>
      <c r="P223" s="256"/>
    </row>
    <row r="224" spans="1:16" ht="78" customHeight="1">
      <c r="A224" s="256"/>
      <c r="B224" s="256"/>
      <c r="C224" s="256"/>
      <c r="D224" s="256"/>
      <c r="E224" s="321"/>
      <c r="F224" s="256"/>
      <c r="G224" s="256"/>
      <c r="H224" s="256"/>
      <c r="I224" s="256"/>
      <c r="J224" s="256"/>
      <c r="K224" s="256"/>
      <c r="L224" s="256"/>
      <c r="M224" s="256"/>
      <c r="N224" s="256"/>
      <c r="O224" s="256"/>
      <c r="P224" s="256"/>
    </row>
    <row r="225" spans="1:16" ht="78" customHeight="1">
      <c r="A225" s="256"/>
      <c r="B225" s="256"/>
      <c r="C225" s="256"/>
      <c r="D225" s="256"/>
      <c r="E225" s="321"/>
      <c r="F225" s="256"/>
      <c r="G225" s="256"/>
      <c r="H225" s="256"/>
      <c r="I225" s="256"/>
      <c r="J225" s="256"/>
      <c r="K225" s="256"/>
      <c r="L225" s="256"/>
      <c r="M225" s="256"/>
      <c r="N225" s="256"/>
      <c r="O225" s="256"/>
      <c r="P225" s="256"/>
    </row>
    <row r="226" spans="1:16" ht="78" customHeight="1">
      <c r="A226" s="256"/>
      <c r="B226" s="256"/>
      <c r="C226" s="256"/>
      <c r="D226" s="256"/>
      <c r="E226" s="321"/>
      <c r="F226" s="256"/>
      <c r="G226" s="256"/>
      <c r="H226" s="256"/>
      <c r="I226" s="256"/>
      <c r="J226" s="256"/>
      <c r="K226" s="256"/>
      <c r="L226" s="256"/>
      <c r="M226" s="256"/>
      <c r="N226" s="256"/>
      <c r="O226" s="256"/>
      <c r="P226" s="256"/>
    </row>
    <row r="227" spans="1:16" ht="78" customHeight="1">
      <c r="A227" s="256"/>
      <c r="B227" s="256"/>
      <c r="C227" s="256"/>
      <c r="D227" s="256"/>
      <c r="E227" s="321"/>
      <c r="F227" s="256"/>
      <c r="G227" s="256"/>
      <c r="H227" s="256"/>
      <c r="I227" s="256"/>
      <c r="J227" s="256"/>
      <c r="K227" s="256"/>
      <c r="L227" s="256"/>
      <c r="M227" s="256"/>
      <c r="N227" s="256"/>
      <c r="O227" s="256"/>
      <c r="P227" s="256"/>
    </row>
    <row r="228" spans="1:16" ht="78" customHeight="1">
      <c r="A228" s="256"/>
      <c r="B228" s="256"/>
      <c r="C228" s="256"/>
      <c r="D228" s="256"/>
      <c r="E228" s="321"/>
      <c r="F228" s="256"/>
      <c r="G228" s="256"/>
      <c r="H228" s="256"/>
      <c r="I228" s="256"/>
      <c r="J228" s="256"/>
      <c r="K228" s="256"/>
      <c r="L228" s="256"/>
      <c r="M228" s="256"/>
      <c r="N228" s="256"/>
      <c r="O228" s="256"/>
      <c r="P228" s="256"/>
    </row>
    <row r="229" spans="1:16" ht="78" customHeight="1">
      <c r="A229" s="256"/>
      <c r="B229" s="256"/>
      <c r="C229" s="256"/>
      <c r="D229" s="256"/>
      <c r="E229" s="321"/>
      <c r="F229" s="256"/>
      <c r="G229" s="256"/>
      <c r="H229" s="256"/>
      <c r="I229" s="256"/>
      <c r="J229" s="256"/>
      <c r="K229" s="256"/>
      <c r="L229" s="256"/>
      <c r="M229" s="256"/>
      <c r="N229" s="256"/>
      <c r="O229" s="256"/>
      <c r="P229" s="256"/>
    </row>
    <row r="230" spans="1:16" ht="78" customHeight="1">
      <c r="A230" s="256"/>
      <c r="B230" s="256"/>
      <c r="C230" s="256"/>
      <c r="D230" s="256"/>
      <c r="E230" s="321"/>
      <c r="F230" s="256"/>
      <c r="G230" s="256"/>
      <c r="H230" s="256"/>
      <c r="I230" s="256"/>
      <c r="J230" s="256"/>
      <c r="K230" s="256"/>
      <c r="L230" s="256"/>
      <c r="M230" s="256"/>
      <c r="N230" s="256"/>
      <c r="O230" s="256"/>
      <c r="P230" s="256"/>
    </row>
    <row r="231" spans="1:16" ht="78" customHeight="1">
      <c r="A231" s="256"/>
      <c r="B231" s="256"/>
      <c r="C231" s="256"/>
      <c r="D231" s="256"/>
      <c r="E231" s="321"/>
      <c r="F231" s="256"/>
      <c r="G231" s="256"/>
      <c r="H231" s="256"/>
      <c r="I231" s="256"/>
      <c r="J231" s="256"/>
      <c r="K231" s="256"/>
      <c r="L231" s="256"/>
      <c r="M231" s="256"/>
      <c r="N231" s="256"/>
      <c r="O231" s="256"/>
      <c r="P231" s="256"/>
    </row>
    <row r="232" spans="1:16" ht="78" customHeight="1">
      <c r="A232" s="256"/>
      <c r="B232" s="256"/>
      <c r="C232" s="256"/>
      <c r="D232" s="256"/>
      <c r="E232" s="321"/>
      <c r="F232" s="256"/>
      <c r="G232" s="256"/>
      <c r="H232" s="256"/>
      <c r="I232" s="256"/>
      <c r="J232" s="256"/>
      <c r="K232" s="256"/>
      <c r="L232" s="256"/>
      <c r="M232" s="256"/>
      <c r="N232" s="256"/>
      <c r="O232" s="256"/>
      <c r="P232" s="256"/>
    </row>
    <row r="233" spans="1:16" ht="78" customHeight="1">
      <c r="A233" s="256"/>
      <c r="B233" s="256"/>
      <c r="C233" s="256"/>
      <c r="D233" s="256"/>
      <c r="E233" s="321"/>
      <c r="F233" s="256"/>
      <c r="G233" s="256"/>
      <c r="H233" s="256"/>
      <c r="I233" s="256"/>
      <c r="J233" s="256"/>
      <c r="K233" s="256"/>
      <c r="L233" s="256"/>
      <c r="M233" s="256"/>
      <c r="N233" s="256"/>
      <c r="O233" s="256"/>
      <c r="P233" s="256"/>
    </row>
    <row r="234" spans="1:16" ht="78" customHeight="1">
      <c r="A234" s="256"/>
      <c r="B234" s="256"/>
      <c r="C234" s="256"/>
      <c r="D234" s="256"/>
      <c r="E234" s="321"/>
      <c r="F234" s="256"/>
      <c r="G234" s="256"/>
      <c r="H234" s="256"/>
      <c r="I234" s="256"/>
      <c r="J234" s="256"/>
      <c r="K234" s="256"/>
      <c r="L234" s="256"/>
      <c r="M234" s="256"/>
      <c r="N234" s="256"/>
      <c r="O234" s="256"/>
      <c r="P234" s="256"/>
    </row>
    <row r="235" spans="1:16" ht="78" customHeight="1">
      <c r="A235" s="256"/>
      <c r="B235" s="256"/>
      <c r="C235" s="256"/>
      <c r="D235" s="256"/>
      <c r="E235" s="321"/>
      <c r="F235" s="256"/>
      <c r="G235" s="256"/>
      <c r="H235" s="256"/>
      <c r="I235" s="256"/>
      <c r="J235" s="256"/>
      <c r="K235" s="256"/>
      <c r="L235" s="256"/>
      <c r="M235" s="256"/>
      <c r="N235" s="256"/>
      <c r="O235" s="256"/>
      <c r="P235" s="256"/>
    </row>
    <row r="236" spans="1:16" ht="78" customHeight="1">
      <c r="A236" s="256"/>
      <c r="B236" s="256"/>
      <c r="C236" s="256"/>
      <c r="D236" s="256"/>
      <c r="E236" s="321"/>
      <c r="F236" s="256"/>
      <c r="G236" s="256"/>
      <c r="H236" s="256"/>
      <c r="I236" s="256"/>
      <c r="J236" s="256"/>
      <c r="K236" s="256"/>
      <c r="L236" s="256"/>
      <c r="M236" s="256"/>
      <c r="N236" s="256"/>
      <c r="O236" s="256"/>
      <c r="P236" s="256"/>
    </row>
    <row r="237" spans="1:16" ht="78" customHeight="1">
      <c r="A237" s="256"/>
      <c r="B237" s="256"/>
      <c r="C237" s="256"/>
      <c r="D237" s="256"/>
      <c r="E237" s="321"/>
      <c r="F237" s="256"/>
      <c r="G237" s="256"/>
      <c r="H237" s="256"/>
      <c r="I237" s="256"/>
      <c r="J237" s="256"/>
      <c r="K237" s="256"/>
      <c r="L237" s="256"/>
      <c r="M237" s="256"/>
      <c r="N237" s="256"/>
      <c r="O237" s="256"/>
      <c r="P237" s="256"/>
    </row>
    <row r="238" spans="1:16" ht="78" customHeight="1">
      <c r="A238" s="256"/>
      <c r="B238" s="256"/>
      <c r="C238" s="256"/>
      <c r="D238" s="256"/>
      <c r="E238" s="321"/>
      <c r="F238" s="256"/>
      <c r="G238" s="256"/>
      <c r="H238" s="256"/>
      <c r="I238" s="256"/>
      <c r="J238" s="256"/>
      <c r="K238" s="256"/>
      <c r="L238" s="256"/>
      <c r="M238" s="256"/>
      <c r="N238" s="256"/>
      <c r="O238" s="256"/>
      <c r="P238" s="256"/>
    </row>
    <row r="239" spans="1:16" ht="78" customHeight="1">
      <c r="A239" s="256"/>
      <c r="B239" s="256"/>
      <c r="C239" s="256"/>
      <c r="D239" s="256"/>
      <c r="E239" s="321"/>
      <c r="F239" s="256"/>
      <c r="G239" s="256"/>
      <c r="H239" s="256"/>
      <c r="I239" s="256"/>
      <c r="J239" s="256"/>
      <c r="K239" s="256"/>
      <c r="L239" s="256"/>
      <c r="M239" s="256"/>
      <c r="N239" s="256"/>
      <c r="O239" s="256"/>
      <c r="P239" s="256"/>
    </row>
    <row r="240" spans="1:16" ht="78" customHeight="1">
      <c r="A240" s="256"/>
      <c r="B240" s="256"/>
      <c r="C240" s="256"/>
      <c r="D240" s="256"/>
      <c r="E240" s="321"/>
      <c r="F240" s="256"/>
      <c r="G240" s="256"/>
      <c r="H240" s="256"/>
      <c r="I240" s="256"/>
      <c r="J240" s="256"/>
      <c r="K240" s="256"/>
      <c r="L240" s="256"/>
      <c r="M240" s="256"/>
      <c r="N240" s="256"/>
      <c r="O240" s="256"/>
      <c r="P240" s="256"/>
    </row>
    <row r="241" spans="1:16" ht="78" customHeight="1">
      <c r="A241" s="256"/>
      <c r="B241" s="256"/>
      <c r="C241" s="256"/>
      <c r="D241" s="256"/>
      <c r="E241" s="321"/>
      <c r="F241" s="256"/>
      <c r="G241" s="256"/>
      <c r="H241" s="256"/>
      <c r="I241" s="256"/>
      <c r="J241" s="256"/>
      <c r="K241" s="256"/>
      <c r="L241" s="256"/>
      <c r="M241" s="256"/>
      <c r="N241" s="256"/>
      <c r="O241" s="256"/>
      <c r="P241" s="256"/>
    </row>
    <row r="242" spans="1:16" ht="78" customHeight="1">
      <c r="A242" s="256"/>
      <c r="B242" s="256"/>
      <c r="C242" s="256"/>
      <c r="D242" s="256"/>
      <c r="E242" s="321"/>
      <c r="F242" s="256"/>
      <c r="G242" s="256"/>
      <c r="H242" s="256"/>
      <c r="I242" s="256"/>
      <c r="J242" s="256"/>
      <c r="K242" s="256"/>
      <c r="L242" s="256"/>
      <c r="M242" s="256"/>
      <c r="N242" s="256"/>
      <c r="O242" s="256"/>
      <c r="P242" s="256"/>
    </row>
    <row r="243" spans="1:16" ht="78" customHeight="1">
      <c r="A243" s="256"/>
      <c r="B243" s="256"/>
      <c r="C243" s="256"/>
      <c r="D243" s="256"/>
      <c r="E243" s="321"/>
      <c r="F243" s="256"/>
      <c r="G243" s="256"/>
      <c r="H243" s="256"/>
      <c r="I243" s="256"/>
      <c r="J243" s="256"/>
      <c r="K243" s="256"/>
      <c r="L243" s="256"/>
      <c r="M243" s="256"/>
      <c r="N243" s="256"/>
      <c r="O243" s="256"/>
      <c r="P243" s="256"/>
    </row>
    <row r="244" spans="1:16" ht="78" customHeight="1">
      <c r="A244" s="256"/>
      <c r="B244" s="256"/>
      <c r="C244" s="256"/>
      <c r="D244" s="256"/>
      <c r="E244" s="321"/>
      <c r="F244" s="256"/>
      <c r="G244" s="256"/>
      <c r="H244" s="256"/>
      <c r="I244" s="256"/>
      <c r="J244" s="256"/>
      <c r="K244" s="256"/>
      <c r="L244" s="256"/>
      <c r="M244" s="256"/>
      <c r="N244" s="256"/>
      <c r="O244" s="256"/>
      <c r="P244" s="256"/>
    </row>
    <row r="245" spans="1:16" ht="78" customHeight="1">
      <c r="A245" s="256"/>
      <c r="B245" s="256"/>
      <c r="C245" s="256"/>
      <c r="D245" s="256"/>
      <c r="E245" s="321"/>
      <c r="F245" s="256"/>
      <c r="G245" s="256"/>
      <c r="H245" s="256"/>
      <c r="I245" s="256"/>
      <c r="J245" s="256"/>
      <c r="K245" s="256"/>
      <c r="L245" s="256"/>
      <c r="M245" s="256"/>
      <c r="N245" s="256"/>
      <c r="O245" s="256"/>
      <c r="P245" s="256"/>
    </row>
    <row r="246" spans="1:16" ht="78" customHeight="1">
      <c r="A246" s="256"/>
      <c r="B246" s="256"/>
      <c r="C246" s="256"/>
      <c r="D246" s="256"/>
      <c r="E246" s="321"/>
      <c r="F246" s="256"/>
      <c r="G246" s="256"/>
      <c r="H246" s="256"/>
      <c r="I246" s="256"/>
      <c r="J246" s="256"/>
      <c r="K246" s="256"/>
      <c r="L246" s="256"/>
      <c r="M246" s="256"/>
      <c r="N246" s="256"/>
      <c r="O246" s="256"/>
      <c r="P246" s="256"/>
    </row>
    <row r="247" spans="1:16" ht="78" customHeight="1">
      <c r="A247" s="256"/>
      <c r="B247" s="256"/>
      <c r="C247" s="256"/>
      <c r="D247" s="256"/>
      <c r="E247" s="321"/>
      <c r="F247" s="256"/>
      <c r="G247" s="256"/>
      <c r="H247" s="256"/>
      <c r="I247" s="256"/>
      <c r="J247" s="256"/>
      <c r="K247" s="256"/>
      <c r="L247" s="256"/>
      <c r="M247" s="256"/>
      <c r="N247" s="256"/>
      <c r="O247" s="256"/>
      <c r="P247" s="256"/>
    </row>
    <row r="248" spans="1:16" ht="78" customHeight="1">
      <c r="A248" s="256"/>
      <c r="B248" s="256"/>
      <c r="C248" s="256"/>
      <c r="D248" s="256"/>
      <c r="E248" s="321"/>
      <c r="F248" s="256"/>
      <c r="G248" s="256"/>
      <c r="H248" s="256"/>
      <c r="I248" s="256"/>
      <c r="J248" s="256"/>
      <c r="K248" s="256"/>
      <c r="L248" s="256"/>
      <c r="M248" s="256"/>
      <c r="N248" s="256"/>
      <c r="O248" s="256"/>
      <c r="P248" s="256"/>
    </row>
    <row r="249" spans="1:16" ht="78" customHeight="1">
      <c r="A249" s="256"/>
      <c r="B249" s="256"/>
      <c r="C249" s="256"/>
      <c r="D249" s="256"/>
      <c r="E249" s="321"/>
      <c r="F249" s="256"/>
      <c r="G249" s="256"/>
      <c r="H249" s="256"/>
      <c r="I249" s="256"/>
      <c r="J249" s="256"/>
      <c r="K249" s="256"/>
      <c r="L249" s="256"/>
      <c r="M249" s="256"/>
      <c r="N249" s="256"/>
      <c r="O249" s="256"/>
      <c r="P249" s="256"/>
    </row>
    <row r="250" spans="1:16" ht="78" customHeight="1">
      <c r="A250" s="256"/>
      <c r="B250" s="256"/>
      <c r="C250" s="256"/>
      <c r="D250" s="256"/>
      <c r="E250" s="321"/>
      <c r="F250" s="256"/>
      <c r="G250" s="256"/>
      <c r="H250" s="256"/>
      <c r="I250" s="256"/>
      <c r="J250" s="256"/>
      <c r="K250" s="256"/>
      <c r="L250" s="256"/>
      <c r="M250" s="256"/>
      <c r="N250" s="256"/>
      <c r="O250" s="256"/>
      <c r="P250" s="256"/>
    </row>
    <row r="251" spans="1:16" ht="78" customHeight="1">
      <c r="A251" s="256"/>
      <c r="B251" s="256"/>
      <c r="C251" s="256"/>
      <c r="D251" s="256"/>
      <c r="E251" s="321"/>
      <c r="F251" s="256"/>
      <c r="G251" s="256"/>
      <c r="H251" s="256"/>
      <c r="I251" s="256"/>
      <c r="J251" s="256"/>
      <c r="K251" s="256"/>
      <c r="L251" s="256"/>
      <c r="M251" s="256"/>
      <c r="N251" s="256"/>
      <c r="O251" s="256"/>
      <c r="P251" s="256"/>
    </row>
    <row r="252" spans="1:16" ht="78" customHeight="1">
      <c r="A252" s="256"/>
      <c r="B252" s="256"/>
      <c r="C252" s="256"/>
      <c r="D252" s="256"/>
      <c r="E252" s="321"/>
      <c r="F252" s="256"/>
      <c r="G252" s="256"/>
      <c r="H252" s="256"/>
      <c r="I252" s="256"/>
      <c r="J252" s="256"/>
      <c r="K252" s="256"/>
      <c r="L252" s="256"/>
      <c r="M252" s="256"/>
      <c r="N252" s="256"/>
      <c r="O252" s="256"/>
      <c r="P252" s="256"/>
    </row>
    <row r="253" spans="1:16" ht="78" customHeight="1">
      <c r="A253" s="256"/>
      <c r="B253" s="256"/>
      <c r="C253" s="256"/>
      <c r="D253" s="256"/>
      <c r="E253" s="321"/>
      <c r="F253" s="256"/>
      <c r="G253" s="256"/>
      <c r="H253" s="256"/>
      <c r="I253" s="256"/>
      <c r="J253" s="256"/>
      <c r="K253" s="256"/>
      <c r="L253" s="256"/>
      <c r="M253" s="256"/>
      <c r="N253" s="256"/>
      <c r="O253" s="256"/>
      <c r="P253" s="256"/>
    </row>
    <row r="254" spans="1:16" ht="78" customHeight="1">
      <c r="A254" s="256"/>
      <c r="B254" s="256"/>
      <c r="C254" s="256"/>
      <c r="D254" s="256"/>
      <c r="E254" s="321"/>
      <c r="F254" s="256"/>
      <c r="G254" s="256"/>
      <c r="H254" s="256"/>
      <c r="I254" s="256"/>
      <c r="J254" s="256"/>
      <c r="K254" s="256"/>
      <c r="L254" s="256"/>
      <c r="M254" s="256"/>
      <c r="N254" s="256"/>
      <c r="O254" s="256"/>
      <c r="P254" s="256"/>
    </row>
    <row r="255" spans="1:16" ht="78" customHeight="1">
      <c r="A255" s="256"/>
      <c r="B255" s="256"/>
      <c r="C255" s="256"/>
      <c r="D255" s="256"/>
      <c r="E255" s="321"/>
      <c r="F255" s="256"/>
      <c r="G255" s="256"/>
      <c r="H255" s="256"/>
      <c r="I255" s="256"/>
      <c r="J255" s="256"/>
      <c r="K255" s="256"/>
      <c r="L255" s="256"/>
      <c r="M255" s="256"/>
      <c r="N255" s="256"/>
      <c r="O255" s="256"/>
      <c r="P255" s="256"/>
    </row>
    <row r="256" spans="1:16" ht="78" customHeight="1">
      <c r="A256" s="256"/>
      <c r="B256" s="256"/>
      <c r="C256" s="256"/>
      <c r="D256" s="256"/>
      <c r="E256" s="321"/>
      <c r="F256" s="256"/>
      <c r="G256" s="256"/>
      <c r="H256" s="256"/>
      <c r="I256" s="256"/>
      <c r="J256" s="256"/>
      <c r="K256" s="256"/>
      <c r="L256" s="256"/>
      <c r="M256" s="256"/>
      <c r="N256" s="256"/>
      <c r="O256" s="256"/>
      <c r="P256" s="256"/>
    </row>
    <row r="257" spans="1:16" ht="78" customHeight="1">
      <c r="A257" s="256"/>
      <c r="B257" s="256"/>
      <c r="C257" s="256"/>
      <c r="D257" s="256"/>
      <c r="E257" s="321"/>
      <c r="F257" s="256"/>
      <c r="G257" s="256"/>
      <c r="H257" s="256"/>
      <c r="I257" s="256"/>
      <c r="J257" s="256"/>
      <c r="K257" s="256"/>
      <c r="L257" s="256"/>
      <c r="M257" s="256"/>
      <c r="N257" s="256"/>
      <c r="O257" s="256"/>
      <c r="P257" s="256"/>
    </row>
    <row r="258" spans="1:16" ht="78" customHeight="1">
      <c r="A258" s="256"/>
      <c r="B258" s="256"/>
      <c r="C258" s="256"/>
      <c r="D258" s="256"/>
      <c r="E258" s="321"/>
      <c r="F258" s="256"/>
      <c r="G258" s="256"/>
      <c r="H258" s="256"/>
      <c r="I258" s="256"/>
      <c r="J258" s="256"/>
      <c r="K258" s="256"/>
      <c r="L258" s="256"/>
      <c r="M258" s="256"/>
      <c r="N258" s="256"/>
      <c r="O258" s="256"/>
      <c r="P258" s="256"/>
    </row>
    <row r="259" spans="1:16" ht="78" customHeight="1">
      <c r="A259" s="256"/>
      <c r="B259" s="256"/>
      <c r="C259" s="256"/>
      <c r="D259" s="256"/>
      <c r="E259" s="321"/>
      <c r="F259" s="256"/>
      <c r="G259" s="256"/>
      <c r="H259" s="256"/>
      <c r="I259" s="256"/>
      <c r="J259" s="256"/>
      <c r="K259" s="256"/>
      <c r="L259" s="256"/>
      <c r="M259" s="256"/>
      <c r="N259" s="256"/>
      <c r="O259" s="256"/>
      <c r="P259" s="256"/>
    </row>
    <row r="260" spans="1:16" ht="78" customHeight="1">
      <c r="A260" s="256"/>
      <c r="B260" s="256"/>
      <c r="C260" s="256"/>
      <c r="D260" s="256"/>
      <c r="E260" s="321"/>
      <c r="F260" s="256"/>
      <c r="G260" s="256"/>
      <c r="H260" s="256"/>
      <c r="I260" s="256"/>
      <c r="J260" s="256"/>
      <c r="K260" s="256"/>
      <c r="L260" s="256"/>
      <c r="M260" s="256"/>
      <c r="N260" s="256"/>
      <c r="O260" s="256"/>
      <c r="P260" s="256"/>
    </row>
    <row r="261" spans="1:16" ht="78" customHeight="1">
      <c r="A261" s="256"/>
      <c r="B261" s="256"/>
      <c r="C261" s="256"/>
      <c r="D261" s="256"/>
      <c r="E261" s="321"/>
      <c r="F261" s="256"/>
      <c r="G261" s="256"/>
      <c r="H261" s="256"/>
      <c r="I261" s="256"/>
      <c r="J261" s="256"/>
      <c r="K261" s="256"/>
      <c r="L261" s="256"/>
      <c r="M261" s="256"/>
      <c r="N261" s="256"/>
      <c r="O261" s="256"/>
      <c r="P261" s="256"/>
    </row>
    <row r="262" spans="1:16" ht="78" customHeight="1">
      <c r="A262" s="256"/>
      <c r="B262" s="256"/>
      <c r="C262" s="256"/>
      <c r="D262" s="256"/>
      <c r="E262" s="321"/>
      <c r="F262" s="256"/>
      <c r="G262" s="256"/>
      <c r="H262" s="256"/>
      <c r="I262" s="256"/>
      <c r="J262" s="256"/>
      <c r="K262" s="256"/>
      <c r="L262" s="256"/>
      <c r="M262" s="256"/>
      <c r="N262" s="256"/>
      <c r="O262" s="256"/>
      <c r="P262" s="256"/>
    </row>
    <row r="263" spans="1:16" ht="78" customHeight="1">
      <c r="A263" s="256"/>
      <c r="B263" s="256"/>
      <c r="C263" s="256"/>
      <c r="D263" s="256"/>
      <c r="E263" s="321"/>
      <c r="F263" s="256"/>
      <c r="G263" s="256"/>
      <c r="H263" s="256"/>
      <c r="I263" s="256"/>
      <c r="J263" s="256"/>
      <c r="K263" s="256"/>
      <c r="L263" s="256"/>
      <c r="M263" s="256"/>
      <c r="N263" s="256"/>
      <c r="O263" s="256"/>
      <c r="P263" s="256"/>
    </row>
    <row r="264" spans="1:16" ht="78" customHeight="1">
      <c r="A264" s="256"/>
      <c r="B264" s="256"/>
      <c r="C264" s="256"/>
      <c r="D264" s="256"/>
      <c r="E264" s="321"/>
      <c r="F264" s="256"/>
      <c r="G264" s="256"/>
      <c r="H264" s="256"/>
      <c r="I264" s="256"/>
      <c r="J264" s="256"/>
      <c r="K264" s="256"/>
      <c r="L264" s="256"/>
      <c r="M264" s="256"/>
      <c r="N264" s="256"/>
      <c r="O264" s="256"/>
      <c r="P264" s="256"/>
    </row>
    <row r="265" spans="1:16" ht="78" customHeight="1">
      <c r="A265" s="256"/>
      <c r="B265" s="256"/>
      <c r="C265" s="256"/>
      <c r="D265" s="256"/>
      <c r="E265" s="321"/>
      <c r="F265" s="256"/>
      <c r="G265" s="256"/>
      <c r="H265" s="256"/>
      <c r="I265" s="256"/>
      <c r="J265" s="256"/>
      <c r="K265" s="256"/>
      <c r="L265" s="256"/>
      <c r="M265" s="256"/>
      <c r="N265" s="256"/>
      <c r="O265" s="256"/>
      <c r="P265" s="256"/>
    </row>
    <row r="266" spans="1:16" ht="78" customHeight="1">
      <c r="A266" s="256"/>
      <c r="B266" s="256"/>
      <c r="C266" s="256"/>
      <c r="D266" s="256"/>
      <c r="E266" s="321"/>
      <c r="F266" s="256"/>
      <c r="G266" s="256"/>
      <c r="H266" s="256"/>
      <c r="I266" s="256"/>
      <c r="J266" s="256"/>
      <c r="K266" s="256"/>
      <c r="L266" s="256"/>
      <c r="M266" s="256"/>
      <c r="N266" s="256"/>
      <c r="O266" s="256"/>
      <c r="P266" s="256"/>
    </row>
    <row r="267" spans="1:16" ht="78" customHeight="1">
      <c r="A267" s="256"/>
      <c r="B267" s="256"/>
      <c r="C267" s="256"/>
      <c r="D267" s="256"/>
      <c r="E267" s="321"/>
      <c r="F267" s="256"/>
      <c r="G267" s="256"/>
      <c r="H267" s="256"/>
      <c r="I267" s="256"/>
      <c r="J267" s="256"/>
      <c r="K267" s="256"/>
      <c r="L267" s="256"/>
      <c r="M267" s="256"/>
      <c r="N267" s="256"/>
      <c r="O267" s="256"/>
      <c r="P267" s="256"/>
    </row>
    <row r="268" spans="1:16" ht="78" customHeight="1">
      <c r="A268" s="256"/>
      <c r="B268" s="256"/>
      <c r="C268" s="256"/>
      <c r="D268" s="256"/>
      <c r="E268" s="321"/>
      <c r="F268" s="256"/>
      <c r="G268" s="256"/>
      <c r="H268" s="256"/>
      <c r="I268" s="256"/>
      <c r="J268" s="256"/>
      <c r="K268" s="256"/>
      <c r="L268" s="256"/>
      <c r="M268" s="256"/>
      <c r="N268" s="256"/>
      <c r="O268" s="256"/>
      <c r="P268" s="256"/>
    </row>
    <row r="269" spans="1:16" ht="78" customHeight="1">
      <c r="A269" s="256"/>
      <c r="B269" s="256"/>
      <c r="C269" s="256"/>
      <c r="D269" s="256"/>
      <c r="E269" s="321"/>
      <c r="F269" s="256"/>
      <c r="G269" s="256"/>
      <c r="H269" s="256"/>
      <c r="I269" s="256"/>
      <c r="J269" s="256"/>
      <c r="K269" s="256"/>
      <c r="L269" s="256"/>
      <c r="M269" s="256"/>
      <c r="N269" s="256"/>
      <c r="O269" s="256"/>
      <c r="P269" s="256"/>
    </row>
    <row r="270" spans="1:16" ht="78" customHeight="1">
      <c r="A270" s="256"/>
      <c r="B270" s="256"/>
      <c r="C270" s="256"/>
      <c r="D270" s="256"/>
      <c r="E270" s="321"/>
      <c r="F270" s="256"/>
      <c r="G270" s="256"/>
      <c r="H270" s="256"/>
      <c r="I270" s="256"/>
      <c r="J270" s="256"/>
      <c r="K270" s="256"/>
      <c r="L270" s="256"/>
      <c r="M270" s="256"/>
      <c r="N270" s="256"/>
      <c r="O270" s="256"/>
      <c r="P270" s="256"/>
    </row>
    <row r="271" spans="1:16" ht="78" customHeight="1">
      <c r="A271" s="256"/>
      <c r="B271" s="256"/>
      <c r="C271" s="256"/>
      <c r="D271" s="256"/>
      <c r="E271" s="321"/>
      <c r="F271" s="256"/>
      <c r="G271" s="256"/>
      <c r="H271" s="256"/>
      <c r="I271" s="256"/>
      <c r="J271" s="256"/>
      <c r="K271" s="256"/>
      <c r="L271" s="256"/>
      <c r="M271" s="256"/>
      <c r="N271" s="256"/>
      <c r="O271" s="256"/>
      <c r="P271" s="256"/>
    </row>
    <row r="272" spans="1:16" ht="78" customHeight="1">
      <c r="A272" s="256"/>
      <c r="B272" s="256"/>
      <c r="C272" s="256"/>
      <c r="D272" s="256"/>
      <c r="E272" s="321"/>
      <c r="F272" s="256"/>
      <c r="G272" s="256"/>
      <c r="H272" s="256"/>
      <c r="I272" s="256"/>
      <c r="J272" s="256"/>
      <c r="K272" s="256"/>
      <c r="L272" s="256"/>
      <c r="M272" s="256"/>
      <c r="N272" s="256"/>
      <c r="O272" s="256"/>
      <c r="P272" s="256"/>
    </row>
    <row r="273" spans="1:16" ht="78" customHeight="1">
      <c r="A273" s="256"/>
      <c r="B273" s="256"/>
      <c r="C273" s="256"/>
      <c r="D273" s="256"/>
      <c r="E273" s="321"/>
      <c r="F273" s="256"/>
      <c r="G273" s="256"/>
      <c r="H273" s="256"/>
      <c r="I273" s="256"/>
      <c r="J273" s="256"/>
      <c r="K273" s="256"/>
      <c r="L273" s="256"/>
      <c r="M273" s="256"/>
      <c r="N273" s="256"/>
      <c r="O273" s="256"/>
      <c r="P273" s="256"/>
    </row>
    <row r="274" spans="1:16" ht="78" customHeight="1">
      <c r="A274" s="256"/>
      <c r="B274" s="256"/>
      <c r="C274" s="256"/>
      <c r="D274" s="256"/>
      <c r="E274" s="321"/>
      <c r="F274" s="256"/>
      <c r="G274" s="256"/>
      <c r="H274" s="256"/>
      <c r="I274" s="256"/>
      <c r="J274" s="256"/>
      <c r="K274" s="256"/>
      <c r="L274" s="256"/>
      <c r="M274" s="256"/>
      <c r="N274" s="256"/>
      <c r="O274" s="256"/>
      <c r="P274" s="256"/>
    </row>
    <row r="275" spans="1:16" ht="78" customHeight="1">
      <c r="A275" s="256"/>
      <c r="B275" s="256"/>
      <c r="C275" s="256"/>
      <c r="D275" s="256"/>
      <c r="E275" s="321"/>
      <c r="F275" s="256"/>
      <c r="G275" s="256"/>
      <c r="H275" s="256"/>
      <c r="I275" s="256"/>
      <c r="J275" s="256"/>
      <c r="K275" s="256"/>
      <c r="L275" s="256"/>
      <c r="M275" s="256"/>
      <c r="N275" s="256"/>
      <c r="O275" s="256"/>
      <c r="P275" s="256"/>
    </row>
    <row r="276" spans="1:16" ht="78" customHeight="1">
      <c r="A276" s="256"/>
      <c r="B276" s="256"/>
      <c r="C276" s="256"/>
      <c r="D276" s="256"/>
      <c r="E276" s="321"/>
      <c r="F276" s="256"/>
      <c r="G276" s="256"/>
      <c r="H276" s="256"/>
      <c r="I276" s="256"/>
      <c r="J276" s="256"/>
      <c r="K276" s="256"/>
      <c r="L276" s="256"/>
      <c r="M276" s="256"/>
      <c r="N276" s="256"/>
      <c r="O276" s="256"/>
      <c r="P276" s="256"/>
    </row>
    <row r="277" spans="1:16" ht="78" customHeight="1">
      <c r="A277" s="256"/>
      <c r="B277" s="256"/>
      <c r="C277" s="256"/>
      <c r="D277" s="256"/>
      <c r="E277" s="321"/>
      <c r="F277" s="256"/>
      <c r="G277" s="256"/>
      <c r="H277" s="256"/>
      <c r="I277" s="256"/>
      <c r="J277" s="256"/>
      <c r="K277" s="256"/>
      <c r="L277" s="256"/>
      <c r="M277" s="256"/>
      <c r="N277" s="256"/>
      <c r="O277" s="256"/>
      <c r="P277" s="256"/>
    </row>
    <row r="278" spans="1:16" ht="78" customHeight="1">
      <c r="A278" s="256"/>
      <c r="B278" s="256"/>
      <c r="C278" s="256"/>
      <c r="D278" s="256"/>
      <c r="E278" s="321"/>
      <c r="F278" s="256"/>
      <c r="G278" s="256"/>
      <c r="H278" s="256"/>
      <c r="I278" s="256"/>
      <c r="J278" s="256"/>
      <c r="K278" s="256"/>
      <c r="L278" s="256"/>
      <c r="M278" s="256"/>
      <c r="N278" s="256"/>
      <c r="O278" s="256"/>
      <c r="P278" s="256"/>
    </row>
    <row r="279" spans="1:16" ht="78" customHeight="1">
      <c r="A279" s="256"/>
      <c r="B279" s="256"/>
      <c r="C279" s="256"/>
      <c r="D279" s="256"/>
      <c r="E279" s="321"/>
      <c r="F279" s="256"/>
      <c r="G279" s="256"/>
      <c r="H279" s="256"/>
      <c r="I279" s="256"/>
      <c r="J279" s="256"/>
      <c r="K279" s="256"/>
      <c r="L279" s="256"/>
      <c r="M279" s="256"/>
      <c r="N279" s="256"/>
      <c r="O279" s="256"/>
      <c r="P279" s="256"/>
    </row>
    <row r="280" spans="1:16" ht="78" customHeight="1">
      <c r="A280" s="256"/>
      <c r="B280" s="256"/>
      <c r="C280" s="256"/>
      <c r="D280" s="256"/>
      <c r="E280" s="321"/>
      <c r="F280" s="256"/>
      <c r="G280" s="256"/>
      <c r="H280" s="256"/>
      <c r="I280" s="256"/>
      <c r="J280" s="256"/>
      <c r="K280" s="256"/>
      <c r="L280" s="256"/>
      <c r="M280" s="256"/>
      <c r="N280" s="256"/>
      <c r="O280" s="256"/>
      <c r="P280" s="256"/>
    </row>
    <row r="281" spans="1:16" ht="78" customHeight="1">
      <c r="A281" s="256"/>
      <c r="B281" s="256"/>
      <c r="C281" s="256"/>
      <c r="D281" s="256"/>
      <c r="E281" s="321"/>
      <c r="F281" s="256"/>
      <c r="G281" s="256"/>
      <c r="H281" s="256"/>
      <c r="I281" s="256"/>
      <c r="J281" s="256"/>
      <c r="K281" s="256"/>
      <c r="L281" s="256"/>
      <c r="M281" s="256"/>
      <c r="N281" s="256"/>
      <c r="O281" s="256"/>
      <c r="P281" s="256"/>
    </row>
    <row r="282" spans="1:16" ht="78" customHeight="1">
      <c r="A282" s="256"/>
      <c r="B282" s="256"/>
      <c r="C282" s="256"/>
      <c r="D282" s="256"/>
      <c r="E282" s="321"/>
      <c r="F282" s="256"/>
      <c r="G282" s="256"/>
      <c r="H282" s="256"/>
      <c r="I282" s="256"/>
      <c r="J282" s="256"/>
      <c r="K282" s="256"/>
      <c r="L282" s="256"/>
      <c r="M282" s="256"/>
      <c r="N282" s="256"/>
      <c r="O282" s="256"/>
      <c r="P282" s="256"/>
    </row>
    <row r="283" spans="1:16" ht="78" customHeight="1">
      <c r="A283" s="256"/>
      <c r="B283" s="256"/>
      <c r="C283" s="256"/>
      <c r="D283" s="256"/>
      <c r="E283" s="321"/>
      <c r="F283" s="256"/>
      <c r="G283" s="256"/>
      <c r="H283" s="256"/>
      <c r="I283" s="256"/>
      <c r="J283" s="256"/>
      <c r="K283" s="256"/>
      <c r="L283" s="256"/>
      <c r="M283" s="256"/>
      <c r="N283" s="256"/>
      <c r="O283" s="256"/>
      <c r="P283" s="256"/>
    </row>
    <row r="284" spans="1:16" ht="78" customHeight="1">
      <c r="A284" s="256"/>
      <c r="B284" s="256"/>
      <c r="C284" s="256"/>
      <c r="D284" s="256"/>
      <c r="E284" s="321"/>
      <c r="F284" s="256"/>
      <c r="G284" s="256"/>
      <c r="H284" s="256"/>
      <c r="I284" s="256"/>
      <c r="J284" s="256"/>
      <c r="K284" s="256"/>
      <c r="L284" s="256"/>
      <c r="M284" s="256"/>
      <c r="N284" s="256"/>
      <c r="O284" s="256"/>
      <c r="P284" s="256"/>
    </row>
    <row r="285" spans="1:16" ht="78" customHeight="1">
      <c r="A285" s="256"/>
      <c r="B285" s="256"/>
      <c r="C285" s="256"/>
      <c r="D285" s="256"/>
      <c r="E285" s="321"/>
      <c r="F285" s="256"/>
      <c r="G285" s="256"/>
      <c r="H285" s="256"/>
      <c r="I285" s="256"/>
      <c r="J285" s="256"/>
      <c r="K285" s="256"/>
      <c r="L285" s="256"/>
      <c r="M285" s="256"/>
      <c r="N285" s="256"/>
      <c r="O285" s="256"/>
      <c r="P285" s="256"/>
    </row>
    <row r="286" spans="1:16" ht="78" customHeight="1">
      <c r="A286" s="256"/>
      <c r="B286" s="256"/>
      <c r="C286" s="256"/>
      <c r="D286" s="256"/>
      <c r="E286" s="321"/>
      <c r="F286" s="256"/>
      <c r="G286" s="256"/>
      <c r="H286" s="256"/>
      <c r="I286" s="256"/>
      <c r="J286" s="256"/>
      <c r="K286" s="256"/>
      <c r="L286" s="256"/>
      <c r="M286" s="256"/>
      <c r="N286" s="256"/>
      <c r="O286" s="256"/>
      <c r="P286" s="256"/>
    </row>
    <row r="287" spans="1:16" ht="78" customHeight="1">
      <c r="A287" s="256"/>
      <c r="B287" s="256"/>
      <c r="C287" s="256"/>
      <c r="D287" s="256"/>
      <c r="E287" s="321"/>
      <c r="F287" s="256"/>
      <c r="G287" s="256"/>
      <c r="H287" s="256"/>
      <c r="I287" s="256"/>
      <c r="J287" s="256"/>
      <c r="K287" s="256"/>
      <c r="L287" s="256"/>
      <c r="M287" s="256"/>
      <c r="N287" s="256"/>
      <c r="O287" s="256"/>
      <c r="P287" s="256"/>
    </row>
    <row r="288" spans="1:16" ht="78" customHeight="1">
      <c r="A288" s="256"/>
      <c r="B288" s="256"/>
      <c r="C288" s="256"/>
      <c r="D288" s="256"/>
      <c r="E288" s="321"/>
      <c r="F288" s="256"/>
      <c r="G288" s="256"/>
      <c r="H288" s="256"/>
      <c r="I288" s="256"/>
      <c r="J288" s="256"/>
      <c r="K288" s="256"/>
      <c r="L288" s="256"/>
      <c r="M288" s="256"/>
      <c r="N288" s="256"/>
      <c r="O288" s="256"/>
      <c r="P288" s="256"/>
    </row>
    <row r="289" spans="1:16" ht="78" customHeight="1">
      <c r="A289" s="256"/>
      <c r="B289" s="256"/>
      <c r="C289" s="256"/>
      <c r="D289" s="256"/>
      <c r="E289" s="321"/>
      <c r="F289" s="256"/>
      <c r="G289" s="256"/>
      <c r="H289" s="256"/>
      <c r="I289" s="256"/>
      <c r="J289" s="256"/>
      <c r="K289" s="256"/>
      <c r="L289" s="256"/>
      <c r="M289" s="256"/>
      <c r="N289" s="256"/>
      <c r="O289" s="256"/>
      <c r="P289" s="256"/>
    </row>
    <row r="290" spans="1:16" ht="78" customHeight="1">
      <c r="A290" s="256"/>
      <c r="B290" s="256"/>
      <c r="C290" s="256"/>
      <c r="D290" s="256"/>
      <c r="E290" s="321"/>
      <c r="F290" s="256"/>
      <c r="G290" s="256"/>
      <c r="H290" s="256"/>
      <c r="I290" s="256"/>
      <c r="J290" s="256"/>
      <c r="K290" s="256"/>
      <c r="L290" s="256"/>
      <c r="M290" s="256"/>
      <c r="N290" s="256"/>
      <c r="O290" s="256"/>
      <c r="P290" s="256"/>
    </row>
    <row r="291" spans="1:16" ht="78" customHeight="1">
      <c r="A291" s="256"/>
      <c r="B291" s="256"/>
      <c r="C291" s="256"/>
      <c r="D291" s="256"/>
      <c r="E291" s="321"/>
      <c r="F291" s="256"/>
      <c r="G291" s="256"/>
      <c r="H291" s="256"/>
      <c r="I291" s="256"/>
      <c r="J291" s="256"/>
      <c r="K291" s="256"/>
      <c r="L291" s="256"/>
      <c r="M291" s="256"/>
      <c r="N291" s="256"/>
      <c r="O291" s="256"/>
      <c r="P291" s="256"/>
    </row>
    <row r="292" spans="1:16" ht="78" customHeight="1">
      <c r="A292" s="256"/>
      <c r="B292" s="256"/>
      <c r="C292" s="256"/>
      <c r="D292" s="256"/>
      <c r="E292" s="321"/>
      <c r="F292" s="256"/>
      <c r="G292" s="256"/>
      <c r="H292" s="256"/>
      <c r="I292" s="256"/>
      <c r="J292" s="256"/>
      <c r="K292" s="256"/>
      <c r="L292" s="256"/>
      <c r="M292" s="256"/>
      <c r="N292" s="256"/>
      <c r="O292" s="256"/>
      <c r="P292" s="256"/>
    </row>
    <row r="293" spans="1:16" ht="78" customHeight="1">
      <c r="A293" s="256"/>
      <c r="B293" s="256"/>
      <c r="C293" s="256"/>
      <c r="D293" s="256"/>
      <c r="E293" s="321"/>
      <c r="F293" s="256"/>
      <c r="G293" s="256"/>
      <c r="H293" s="256"/>
      <c r="I293" s="256"/>
      <c r="J293" s="256"/>
      <c r="K293" s="256"/>
      <c r="L293" s="256"/>
      <c r="M293" s="256"/>
      <c r="N293" s="256"/>
      <c r="O293" s="256"/>
      <c r="P293" s="256"/>
    </row>
    <row r="294" spans="1:16" ht="78" customHeight="1">
      <c r="A294" s="256"/>
      <c r="B294" s="256"/>
      <c r="C294" s="256"/>
      <c r="D294" s="256"/>
      <c r="E294" s="321"/>
      <c r="F294" s="256"/>
      <c r="G294" s="256"/>
      <c r="H294" s="256"/>
      <c r="I294" s="256"/>
      <c r="J294" s="256"/>
      <c r="K294" s="256"/>
      <c r="L294" s="256"/>
      <c r="M294" s="256"/>
      <c r="N294" s="256"/>
      <c r="O294" s="256"/>
      <c r="P294" s="256"/>
    </row>
    <row r="295" spans="1:16" ht="78" customHeight="1">
      <c r="A295" s="256"/>
      <c r="B295" s="256"/>
      <c r="C295" s="256"/>
      <c r="D295" s="256"/>
      <c r="E295" s="321"/>
      <c r="F295" s="256"/>
      <c r="G295" s="256"/>
      <c r="H295" s="256"/>
      <c r="I295" s="256"/>
      <c r="J295" s="256"/>
      <c r="K295" s="256"/>
      <c r="L295" s="256"/>
      <c r="M295" s="256"/>
      <c r="N295" s="256"/>
      <c r="O295" s="256"/>
      <c r="P295" s="256"/>
    </row>
    <row r="296" spans="1:16" ht="78" customHeight="1">
      <c r="A296" s="256"/>
      <c r="B296" s="256"/>
      <c r="C296" s="256"/>
      <c r="D296" s="256"/>
      <c r="E296" s="321"/>
      <c r="F296" s="256"/>
      <c r="G296" s="256"/>
      <c r="H296" s="256"/>
      <c r="I296" s="256"/>
      <c r="J296" s="256"/>
      <c r="K296" s="256"/>
      <c r="L296" s="256"/>
      <c r="M296" s="256"/>
      <c r="N296" s="256"/>
      <c r="O296" s="256"/>
      <c r="P296" s="256"/>
    </row>
    <row r="297" spans="1:16" ht="78" customHeight="1">
      <c r="A297" s="256"/>
      <c r="B297" s="256"/>
      <c r="C297" s="256"/>
      <c r="D297" s="256"/>
      <c r="E297" s="321"/>
      <c r="F297" s="256"/>
      <c r="G297" s="256"/>
      <c r="H297" s="256"/>
      <c r="I297" s="256"/>
      <c r="J297" s="256"/>
      <c r="K297" s="256"/>
      <c r="L297" s="256"/>
      <c r="M297" s="256"/>
      <c r="N297" s="256"/>
      <c r="O297" s="256"/>
      <c r="P297" s="256"/>
    </row>
    <row r="298" spans="1:16" ht="78" customHeight="1">
      <c r="A298" s="256"/>
      <c r="B298" s="256"/>
      <c r="C298" s="256"/>
      <c r="D298" s="256"/>
      <c r="E298" s="321"/>
      <c r="F298" s="256"/>
      <c r="G298" s="256"/>
      <c r="H298" s="256"/>
      <c r="I298" s="256"/>
      <c r="J298" s="256"/>
      <c r="K298" s="256"/>
      <c r="L298" s="256"/>
      <c r="M298" s="256"/>
      <c r="N298" s="256"/>
      <c r="O298" s="256"/>
      <c r="P298" s="256"/>
    </row>
    <row r="299" spans="1:16" ht="78" customHeight="1">
      <c r="A299" s="256"/>
      <c r="B299" s="256"/>
      <c r="C299" s="256"/>
      <c r="D299" s="256"/>
      <c r="E299" s="321"/>
      <c r="F299" s="256"/>
      <c r="G299" s="256"/>
      <c r="H299" s="256"/>
      <c r="I299" s="256"/>
      <c r="J299" s="256"/>
      <c r="K299" s="256"/>
      <c r="L299" s="256"/>
      <c r="M299" s="256"/>
      <c r="N299" s="256"/>
      <c r="O299" s="256"/>
      <c r="P299" s="256"/>
    </row>
    <row r="300" spans="1:16" ht="78" customHeight="1">
      <c r="A300" s="256"/>
      <c r="B300" s="256"/>
      <c r="C300" s="256"/>
      <c r="D300" s="256"/>
      <c r="E300" s="321"/>
      <c r="F300" s="256"/>
      <c r="G300" s="256"/>
      <c r="H300" s="256"/>
      <c r="I300" s="256"/>
      <c r="J300" s="256"/>
      <c r="K300" s="256"/>
      <c r="L300" s="256"/>
      <c r="M300" s="256"/>
      <c r="N300" s="256"/>
      <c r="O300" s="256"/>
      <c r="P300" s="256"/>
    </row>
    <row r="301" spans="1:16" ht="78" customHeight="1">
      <c r="A301" s="256"/>
      <c r="B301" s="256"/>
      <c r="C301" s="256"/>
      <c r="D301" s="256"/>
      <c r="E301" s="321"/>
      <c r="F301" s="256"/>
      <c r="G301" s="256"/>
      <c r="H301" s="256"/>
      <c r="I301" s="256"/>
      <c r="J301" s="256"/>
      <c r="K301" s="256"/>
      <c r="L301" s="256"/>
      <c r="M301" s="256"/>
      <c r="N301" s="256"/>
      <c r="O301" s="256"/>
      <c r="P301" s="256"/>
    </row>
    <row r="302" spans="1:16" ht="78" customHeight="1">
      <c r="A302" s="256"/>
      <c r="B302" s="256"/>
      <c r="C302" s="256"/>
      <c r="D302" s="256"/>
      <c r="E302" s="321"/>
      <c r="F302" s="256"/>
      <c r="G302" s="256"/>
      <c r="H302" s="256"/>
      <c r="I302" s="256"/>
      <c r="J302" s="256"/>
      <c r="K302" s="256"/>
      <c r="L302" s="256"/>
      <c r="M302" s="256"/>
      <c r="N302" s="256"/>
      <c r="O302" s="256"/>
      <c r="P302" s="256"/>
    </row>
    <row r="303" spans="1:16" ht="78" customHeight="1">
      <c r="A303" s="256"/>
      <c r="B303" s="256"/>
      <c r="C303" s="256"/>
      <c r="D303" s="256"/>
      <c r="E303" s="321"/>
      <c r="F303" s="256"/>
      <c r="G303" s="256"/>
      <c r="H303" s="256"/>
      <c r="I303" s="256"/>
      <c r="J303" s="256"/>
      <c r="K303" s="256"/>
      <c r="L303" s="256"/>
      <c r="M303" s="256"/>
      <c r="N303" s="256"/>
      <c r="O303" s="256"/>
      <c r="P303" s="256"/>
    </row>
    <row r="304" spans="1:16" ht="78" customHeight="1">
      <c r="A304" s="256"/>
      <c r="B304" s="256"/>
      <c r="C304" s="256"/>
      <c r="D304" s="256"/>
      <c r="E304" s="321"/>
      <c r="F304" s="256"/>
      <c r="G304" s="256"/>
      <c r="H304" s="256"/>
      <c r="I304" s="256"/>
      <c r="J304" s="256"/>
      <c r="K304" s="256"/>
      <c r="L304" s="256"/>
      <c r="M304" s="256"/>
      <c r="N304" s="256"/>
      <c r="O304" s="256"/>
      <c r="P304" s="256"/>
    </row>
    <row r="305" spans="1:16" ht="78" customHeight="1">
      <c r="A305" s="256"/>
      <c r="B305" s="256"/>
      <c r="C305" s="256"/>
      <c r="D305" s="256"/>
      <c r="E305" s="321"/>
      <c r="F305" s="256"/>
      <c r="G305" s="256"/>
      <c r="H305" s="256"/>
      <c r="I305" s="256"/>
      <c r="J305" s="256"/>
      <c r="K305" s="256"/>
      <c r="L305" s="256"/>
      <c r="M305" s="256"/>
      <c r="N305" s="256"/>
      <c r="O305" s="256"/>
      <c r="P305" s="256"/>
    </row>
    <row r="306" spans="1:16" ht="78" customHeight="1">
      <c r="A306" s="256"/>
      <c r="B306" s="256"/>
      <c r="C306" s="256"/>
      <c r="D306" s="256"/>
      <c r="E306" s="321"/>
      <c r="F306" s="256"/>
      <c r="G306" s="256"/>
      <c r="H306" s="256"/>
      <c r="I306" s="256"/>
      <c r="J306" s="256"/>
      <c r="K306" s="256"/>
      <c r="L306" s="256"/>
      <c r="M306" s="256"/>
      <c r="N306" s="256"/>
      <c r="O306" s="256"/>
      <c r="P306" s="256"/>
    </row>
    <row r="307" spans="1:16" ht="78" customHeight="1">
      <c r="A307" s="256"/>
      <c r="B307" s="256"/>
      <c r="C307" s="256"/>
      <c r="D307" s="256"/>
      <c r="E307" s="321"/>
      <c r="F307" s="256"/>
      <c r="G307" s="256"/>
      <c r="H307" s="256"/>
      <c r="I307" s="256"/>
      <c r="J307" s="256"/>
      <c r="K307" s="256"/>
      <c r="L307" s="256"/>
      <c r="M307" s="256"/>
      <c r="N307" s="256"/>
      <c r="O307" s="256"/>
      <c r="P307" s="256"/>
    </row>
    <row r="308" spans="1:16" ht="78" customHeight="1">
      <c r="A308" s="256"/>
      <c r="B308" s="256"/>
      <c r="C308" s="256"/>
      <c r="D308" s="256"/>
      <c r="E308" s="321"/>
      <c r="F308" s="256"/>
      <c r="G308" s="256"/>
      <c r="H308" s="256"/>
      <c r="I308" s="256"/>
      <c r="J308" s="256"/>
      <c r="K308" s="256"/>
      <c r="L308" s="256"/>
      <c r="M308" s="256"/>
      <c r="N308" s="256"/>
      <c r="O308" s="256"/>
      <c r="P308" s="256"/>
    </row>
    <row r="309" spans="1:16" ht="78" customHeight="1">
      <c r="A309" s="256"/>
      <c r="B309" s="256"/>
      <c r="C309" s="256"/>
      <c r="D309" s="256"/>
      <c r="E309" s="321"/>
      <c r="F309" s="256"/>
      <c r="G309" s="256"/>
      <c r="H309" s="256"/>
      <c r="I309" s="256"/>
      <c r="J309" s="256"/>
      <c r="K309" s="256"/>
      <c r="L309" s="256"/>
      <c r="M309" s="256"/>
      <c r="N309" s="256"/>
      <c r="O309" s="256"/>
      <c r="P309" s="256"/>
    </row>
    <row r="310" spans="1:16" ht="78" customHeight="1">
      <c r="A310" s="256"/>
      <c r="B310" s="256"/>
      <c r="C310" s="256"/>
      <c r="D310" s="256"/>
      <c r="E310" s="321"/>
      <c r="F310" s="256"/>
      <c r="G310" s="256"/>
      <c r="H310" s="256"/>
      <c r="I310" s="256"/>
      <c r="J310" s="256"/>
      <c r="K310" s="256"/>
      <c r="L310" s="256"/>
      <c r="M310" s="256"/>
      <c r="N310" s="256"/>
      <c r="O310" s="256"/>
      <c r="P310" s="256"/>
    </row>
    <row r="311" spans="1:16" ht="78" customHeight="1">
      <c r="A311" s="256"/>
      <c r="B311" s="256"/>
      <c r="C311" s="256"/>
      <c r="D311" s="256"/>
      <c r="E311" s="321"/>
      <c r="F311" s="256"/>
      <c r="G311" s="256"/>
      <c r="H311" s="256"/>
      <c r="I311" s="256"/>
      <c r="J311" s="256"/>
      <c r="K311" s="256"/>
      <c r="L311" s="256"/>
      <c r="M311" s="256"/>
      <c r="N311" s="256"/>
      <c r="O311" s="256"/>
      <c r="P311" s="256"/>
    </row>
    <row r="312" spans="1:16" ht="78" customHeight="1">
      <c r="A312" s="256"/>
      <c r="B312" s="256"/>
      <c r="C312" s="256"/>
      <c r="D312" s="256"/>
      <c r="E312" s="321"/>
      <c r="F312" s="256"/>
      <c r="G312" s="256"/>
      <c r="H312" s="256"/>
      <c r="I312" s="256"/>
      <c r="J312" s="256"/>
      <c r="K312" s="256"/>
      <c r="L312" s="256"/>
      <c r="M312" s="256"/>
      <c r="N312" s="256"/>
      <c r="O312" s="256"/>
      <c r="P312" s="256"/>
    </row>
    <row r="313" spans="1:16" ht="78" customHeight="1">
      <c r="A313" s="256"/>
      <c r="B313" s="256"/>
      <c r="C313" s="256"/>
      <c r="D313" s="256"/>
      <c r="E313" s="321"/>
      <c r="F313" s="256"/>
      <c r="G313" s="256"/>
      <c r="H313" s="256"/>
      <c r="I313" s="256"/>
      <c r="J313" s="256"/>
      <c r="K313" s="256"/>
      <c r="L313" s="256"/>
      <c r="M313" s="256"/>
      <c r="N313" s="256"/>
      <c r="O313" s="256"/>
      <c r="P313" s="256"/>
    </row>
    <row r="314" spans="1:16" ht="78" customHeight="1">
      <c r="A314" s="256"/>
      <c r="B314" s="256"/>
      <c r="C314" s="256"/>
      <c r="D314" s="256"/>
      <c r="E314" s="321"/>
      <c r="F314" s="256"/>
      <c r="G314" s="256"/>
      <c r="H314" s="256"/>
      <c r="I314" s="256"/>
      <c r="J314" s="256"/>
      <c r="K314" s="256"/>
      <c r="L314" s="256"/>
      <c r="M314" s="256"/>
      <c r="N314" s="256"/>
      <c r="O314" s="256"/>
      <c r="P314" s="256"/>
    </row>
    <row r="315" spans="1:16" ht="78" customHeight="1">
      <c r="A315" s="256"/>
      <c r="B315" s="256"/>
      <c r="C315" s="256"/>
      <c r="D315" s="256"/>
      <c r="E315" s="321"/>
      <c r="F315" s="256"/>
      <c r="G315" s="256"/>
      <c r="H315" s="256"/>
      <c r="I315" s="256"/>
      <c r="J315" s="256"/>
      <c r="K315" s="256"/>
      <c r="L315" s="256"/>
      <c r="M315" s="256"/>
      <c r="N315" s="256"/>
      <c r="O315" s="256"/>
      <c r="P315" s="256"/>
    </row>
    <row r="316" spans="1:16" ht="78" customHeight="1">
      <c r="A316" s="256"/>
      <c r="B316" s="256"/>
      <c r="C316" s="256"/>
      <c r="D316" s="256"/>
      <c r="E316" s="321"/>
      <c r="F316" s="256"/>
      <c r="G316" s="256"/>
      <c r="H316" s="256"/>
      <c r="I316" s="256"/>
      <c r="J316" s="256"/>
      <c r="K316" s="256"/>
      <c r="L316" s="256"/>
      <c r="M316" s="256"/>
      <c r="N316" s="256"/>
      <c r="O316" s="256"/>
      <c r="P316" s="256"/>
    </row>
    <row r="317" spans="1:16" ht="78" customHeight="1">
      <c r="A317" s="256"/>
      <c r="B317" s="256"/>
      <c r="C317" s="256"/>
      <c r="D317" s="256"/>
      <c r="E317" s="321"/>
      <c r="F317" s="256"/>
      <c r="G317" s="256"/>
      <c r="H317" s="256"/>
      <c r="I317" s="256"/>
      <c r="J317" s="256"/>
      <c r="K317" s="256"/>
      <c r="L317" s="256"/>
      <c r="M317" s="256"/>
      <c r="N317" s="256"/>
      <c r="O317" s="256"/>
      <c r="P317" s="256"/>
    </row>
    <row r="318" spans="1:16" ht="78" customHeight="1">
      <c r="A318" s="256"/>
      <c r="B318" s="256"/>
      <c r="C318" s="256"/>
      <c r="D318" s="256"/>
      <c r="E318" s="321"/>
      <c r="F318" s="256"/>
      <c r="G318" s="256"/>
      <c r="H318" s="256"/>
      <c r="I318" s="256"/>
      <c r="J318" s="256"/>
      <c r="K318" s="256"/>
      <c r="L318" s="256"/>
      <c r="M318" s="256"/>
      <c r="N318" s="256"/>
      <c r="O318" s="256"/>
      <c r="P318" s="256"/>
    </row>
    <row r="319" spans="1:16" ht="78" customHeight="1">
      <c r="A319" s="256"/>
      <c r="B319" s="256"/>
      <c r="C319" s="256"/>
      <c r="D319" s="256"/>
      <c r="E319" s="321"/>
      <c r="F319" s="256"/>
      <c r="G319" s="256"/>
      <c r="H319" s="256"/>
      <c r="I319" s="256"/>
      <c r="J319" s="256"/>
      <c r="K319" s="256"/>
      <c r="L319" s="256"/>
      <c r="M319" s="256"/>
      <c r="N319" s="256"/>
      <c r="O319" s="256"/>
      <c r="P319" s="256"/>
    </row>
    <row r="320" spans="1:16" ht="78" customHeight="1">
      <c r="A320" s="256"/>
      <c r="B320" s="256"/>
      <c r="C320" s="256"/>
      <c r="D320" s="256"/>
      <c r="E320" s="321"/>
      <c r="F320" s="256"/>
      <c r="G320" s="256"/>
      <c r="H320" s="256"/>
      <c r="I320" s="256"/>
      <c r="J320" s="256"/>
      <c r="K320" s="256"/>
      <c r="L320" s="256"/>
      <c r="M320" s="256"/>
      <c r="N320" s="256"/>
      <c r="O320" s="256"/>
      <c r="P320" s="256"/>
    </row>
    <row r="321" spans="1:16" ht="78" customHeight="1">
      <c r="A321" s="256"/>
      <c r="B321" s="256"/>
      <c r="C321" s="256"/>
      <c r="D321" s="256"/>
      <c r="E321" s="321"/>
      <c r="F321" s="256"/>
      <c r="G321" s="256"/>
      <c r="H321" s="256"/>
      <c r="I321" s="256"/>
      <c r="J321" s="256"/>
      <c r="K321" s="256"/>
      <c r="L321" s="256"/>
      <c r="M321" s="256"/>
      <c r="N321" s="256"/>
      <c r="O321" s="256"/>
      <c r="P321" s="256"/>
    </row>
    <row r="322" spans="1:16" ht="78" customHeight="1">
      <c r="A322" s="256"/>
      <c r="B322" s="256"/>
      <c r="C322" s="256"/>
      <c r="D322" s="256"/>
      <c r="E322" s="321"/>
      <c r="F322" s="256"/>
      <c r="G322" s="256"/>
      <c r="H322" s="256"/>
      <c r="I322" s="256"/>
      <c r="J322" s="256"/>
      <c r="K322" s="256"/>
      <c r="L322" s="256"/>
      <c r="M322" s="256"/>
      <c r="N322" s="256"/>
      <c r="O322" s="256"/>
      <c r="P322" s="256"/>
    </row>
    <row r="323" spans="1:16" ht="78" customHeight="1">
      <c r="A323" s="256"/>
      <c r="B323" s="256"/>
      <c r="C323" s="256"/>
      <c r="D323" s="256"/>
      <c r="E323" s="321"/>
      <c r="F323" s="256"/>
      <c r="G323" s="256"/>
      <c r="H323" s="256"/>
      <c r="I323" s="256"/>
      <c r="J323" s="256"/>
      <c r="K323" s="256"/>
      <c r="L323" s="256"/>
      <c r="M323" s="256"/>
      <c r="N323" s="256"/>
      <c r="O323" s="256"/>
      <c r="P323" s="256"/>
    </row>
    <row r="324" spans="1:16" ht="78" customHeight="1">
      <c r="A324" s="256"/>
      <c r="B324" s="256"/>
      <c r="C324" s="256"/>
      <c r="D324" s="256"/>
      <c r="E324" s="321"/>
      <c r="F324" s="256"/>
      <c r="G324" s="256"/>
      <c r="H324" s="256"/>
      <c r="I324" s="256"/>
      <c r="J324" s="256"/>
      <c r="K324" s="256"/>
      <c r="L324" s="256"/>
      <c r="M324" s="256"/>
      <c r="N324" s="256"/>
      <c r="O324" s="256"/>
      <c r="P324" s="256"/>
    </row>
    <row r="325" spans="1:16" ht="78" customHeight="1">
      <c r="A325" s="256"/>
      <c r="B325" s="256"/>
      <c r="C325" s="256"/>
      <c r="D325" s="256"/>
      <c r="E325" s="321"/>
      <c r="F325" s="256"/>
      <c r="G325" s="256"/>
      <c r="H325" s="256"/>
      <c r="I325" s="256"/>
      <c r="J325" s="256"/>
      <c r="K325" s="256"/>
      <c r="L325" s="256"/>
      <c r="M325" s="256"/>
      <c r="N325" s="256"/>
      <c r="O325" s="256"/>
      <c r="P325" s="256"/>
    </row>
    <row r="326" spans="1:16" ht="78" customHeight="1">
      <c r="A326" s="256"/>
      <c r="B326" s="256"/>
      <c r="C326" s="256"/>
      <c r="D326" s="256"/>
      <c r="E326" s="321"/>
      <c r="F326" s="256"/>
      <c r="G326" s="256"/>
      <c r="H326" s="256"/>
      <c r="I326" s="256"/>
      <c r="J326" s="256"/>
      <c r="K326" s="256"/>
      <c r="L326" s="256"/>
      <c r="M326" s="256"/>
      <c r="N326" s="256"/>
      <c r="O326" s="256"/>
      <c r="P326" s="256"/>
    </row>
    <row r="327" spans="1:16" ht="78" customHeight="1">
      <c r="A327" s="256"/>
      <c r="B327" s="256"/>
      <c r="C327" s="256"/>
      <c r="D327" s="256"/>
      <c r="E327" s="321"/>
      <c r="F327" s="256"/>
      <c r="G327" s="256"/>
      <c r="H327" s="256"/>
      <c r="I327" s="256"/>
      <c r="J327" s="256"/>
      <c r="K327" s="256"/>
      <c r="L327" s="256"/>
      <c r="M327" s="256"/>
      <c r="N327" s="256"/>
      <c r="O327" s="256"/>
      <c r="P327" s="256"/>
    </row>
    <row r="328" spans="1:16" ht="78" customHeight="1">
      <c r="A328" s="256"/>
      <c r="B328" s="256"/>
      <c r="C328" s="256"/>
      <c r="D328" s="256"/>
      <c r="E328" s="321"/>
      <c r="F328" s="256"/>
      <c r="G328" s="256"/>
      <c r="H328" s="256"/>
      <c r="I328" s="256"/>
      <c r="J328" s="256"/>
      <c r="K328" s="256"/>
      <c r="L328" s="256"/>
      <c r="M328" s="256"/>
      <c r="N328" s="256"/>
      <c r="O328" s="256"/>
      <c r="P328" s="256"/>
    </row>
    <row r="329" spans="1:16" ht="78" customHeight="1">
      <c r="A329" s="256"/>
      <c r="B329" s="256"/>
      <c r="C329" s="256"/>
      <c r="D329" s="256"/>
      <c r="E329" s="321"/>
      <c r="F329" s="256"/>
      <c r="G329" s="256"/>
      <c r="H329" s="256"/>
      <c r="I329" s="256"/>
      <c r="J329" s="256"/>
      <c r="K329" s="256"/>
      <c r="L329" s="256"/>
      <c r="M329" s="256"/>
      <c r="N329" s="256"/>
      <c r="O329" s="256"/>
      <c r="P329" s="256"/>
    </row>
    <row r="330" spans="1:16" ht="78" customHeight="1">
      <c r="A330" s="256"/>
      <c r="B330" s="256"/>
      <c r="C330" s="256"/>
      <c r="D330" s="256"/>
      <c r="E330" s="321"/>
      <c r="F330" s="256"/>
      <c r="G330" s="256"/>
      <c r="H330" s="256"/>
      <c r="I330" s="256"/>
      <c r="J330" s="256"/>
      <c r="K330" s="256"/>
      <c r="L330" s="256"/>
      <c r="M330" s="256"/>
      <c r="N330" s="256"/>
      <c r="O330" s="256"/>
      <c r="P330" s="256"/>
    </row>
    <row r="331" spans="1:16" ht="78" customHeight="1">
      <c r="A331" s="256"/>
      <c r="B331" s="256"/>
      <c r="C331" s="256"/>
      <c r="D331" s="256"/>
      <c r="E331" s="321"/>
      <c r="F331" s="256"/>
      <c r="G331" s="256"/>
      <c r="H331" s="256"/>
      <c r="I331" s="256"/>
      <c r="J331" s="256"/>
      <c r="K331" s="256"/>
      <c r="L331" s="256"/>
      <c r="M331" s="256"/>
      <c r="N331" s="256"/>
      <c r="O331" s="256"/>
      <c r="P331" s="256"/>
    </row>
    <row r="332" spans="1:16" ht="78" customHeight="1">
      <c r="A332" s="256"/>
      <c r="B332" s="256"/>
      <c r="C332" s="256"/>
      <c r="D332" s="256"/>
      <c r="E332" s="321"/>
      <c r="F332" s="256"/>
      <c r="G332" s="256"/>
      <c r="H332" s="256"/>
      <c r="I332" s="256"/>
      <c r="J332" s="256"/>
      <c r="K332" s="256"/>
      <c r="L332" s="256"/>
      <c r="M332" s="256"/>
      <c r="N332" s="256"/>
      <c r="O332" s="256"/>
      <c r="P332" s="256"/>
    </row>
    <row r="333" spans="1:16" ht="78" customHeight="1">
      <c r="A333" s="256"/>
      <c r="B333" s="256"/>
      <c r="C333" s="256"/>
      <c r="D333" s="256"/>
      <c r="E333" s="321"/>
      <c r="F333" s="256"/>
      <c r="G333" s="256"/>
      <c r="H333" s="256"/>
      <c r="I333" s="256"/>
      <c r="J333" s="256"/>
      <c r="K333" s="256"/>
      <c r="L333" s="256"/>
      <c r="M333" s="256"/>
      <c r="N333" s="256"/>
      <c r="O333" s="256"/>
      <c r="P333" s="256"/>
    </row>
    <row r="334" spans="1:16" ht="78" customHeight="1">
      <c r="A334" s="256"/>
      <c r="B334" s="256"/>
      <c r="C334" s="256"/>
      <c r="D334" s="256"/>
      <c r="E334" s="321"/>
      <c r="F334" s="256"/>
      <c r="G334" s="256"/>
      <c r="H334" s="256"/>
      <c r="I334" s="256"/>
      <c r="J334" s="256"/>
      <c r="K334" s="256"/>
      <c r="L334" s="256"/>
      <c r="M334" s="256"/>
      <c r="N334" s="256"/>
      <c r="O334" s="256"/>
      <c r="P334" s="256"/>
    </row>
    <row r="335" spans="1:16" ht="78" customHeight="1">
      <c r="A335" s="256"/>
      <c r="B335" s="256"/>
      <c r="C335" s="256"/>
      <c r="D335" s="256"/>
      <c r="E335" s="321"/>
      <c r="F335" s="256"/>
      <c r="G335" s="256"/>
      <c r="H335" s="256"/>
      <c r="I335" s="256"/>
      <c r="J335" s="256"/>
      <c r="K335" s="256"/>
      <c r="L335" s="256"/>
      <c r="M335" s="256"/>
      <c r="N335" s="256"/>
      <c r="O335" s="256"/>
      <c r="P335" s="256"/>
    </row>
    <row r="336" spans="1:16" ht="78" customHeight="1">
      <c r="A336" s="256"/>
      <c r="B336" s="256"/>
      <c r="C336" s="256"/>
      <c r="D336" s="256"/>
      <c r="E336" s="321"/>
      <c r="F336" s="256"/>
      <c r="G336" s="256"/>
      <c r="H336" s="256"/>
      <c r="I336" s="256"/>
      <c r="J336" s="256"/>
      <c r="K336" s="256"/>
      <c r="L336" s="256"/>
      <c r="M336" s="256"/>
      <c r="N336" s="256"/>
      <c r="O336" s="256"/>
      <c r="P336" s="256"/>
    </row>
    <row r="337" spans="1:16" ht="78" customHeight="1">
      <c r="A337" s="256"/>
      <c r="B337" s="256"/>
      <c r="C337" s="256"/>
      <c r="D337" s="256"/>
      <c r="E337" s="321"/>
      <c r="F337" s="256"/>
      <c r="G337" s="256"/>
      <c r="H337" s="256"/>
      <c r="I337" s="256"/>
      <c r="J337" s="256"/>
      <c r="K337" s="256"/>
      <c r="L337" s="256"/>
      <c r="M337" s="256"/>
      <c r="N337" s="256"/>
      <c r="O337" s="256"/>
      <c r="P337" s="256"/>
    </row>
    <row r="338" spans="1:16" ht="78" customHeight="1">
      <c r="A338" s="256"/>
      <c r="B338" s="256"/>
      <c r="C338" s="256"/>
      <c r="D338" s="256"/>
      <c r="E338" s="321"/>
      <c r="F338" s="256"/>
      <c r="G338" s="256"/>
      <c r="H338" s="256"/>
      <c r="I338" s="256"/>
      <c r="J338" s="256"/>
      <c r="K338" s="256"/>
      <c r="L338" s="256"/>
      <c r="M338" s="256"/>
      <c r="N338" s="256"/>
      <c r="O338" s="256"/>
      <c r="P338" s="256"/>
    </row>
    <row r="339" spans="1:16" ht="78" customHeight="1">
      <c r="A339" s="256"/>
      <c r="B339" s="256"/>
      <c r="C339" s="256"/>
      <c r="D339" s="256"/>
      <c r="E339" s="321"/>
      <c r="F339" s="256"/>
      <c r="G339" s="256"/>
      <c r="H339" s="256"/>
      <c r="I339" s="256"/>
      <c r="J339" s="256"/>
      <c r="K339" s="256"/>
      <c r="L339" s="256"/>
      <c r="M339" s="256"/>
      <c r="N339" s="256"/>
      <c r="O339" s="256"/>
      <c r="P339" s="256"/>
    </row>
    <row r="340" spans="1:16" ht="78" customHeight="1">
      <c r="A340" s="256"/>
      <c r="B340" s="256"/>
      <c r="C340" s="256"/>
      <c r="D340" s="256"/>
      <c r="E340" s="321"/>
      <c r="F340" s="256"/>
      <c r="G340" s="256"/>
      <c r="H340" s="256"/>
      <c r="I340" s="256"/>
      <c r="J340" s="256"/>
      <c r="K340" s="256"/>
      <c r="L340" s="256"/>
      <c r="M340" s="256"/>
      <c r="N340" s="256"/>
      <c r="O340" s="256"/>
      <c r="P340" s="256"/>
    </row>
    <row r="341" spans="1:16" ht="78" customHeight="1">
      <c r="A341" s="256"/>
      <c r="B341" s="256"/>
      <c r="C341" s="256"/>
      <c r="D341" s="256"/>
      <c r="E341" s="321"/>
      <c r="F341" s="256"/>
      <c r="G341" s="256"/>
      <c r="H341" s="256"/>
      <c r="I341" s="256"/>
      <c r="J341" s="256"/>
      <c r="K341" s="256"/>
      <c r="L341" s="256"/>
      <c r="M341" s="256"/>
      <c r="N341" s="256"/>
      <c r="O341" s="256"/>
      <c r="P341" s="256"/>
    </row>
    <row r="342" spans="1:16" ht="78" customHeight="1">
      <c r="A342" s="256"/>
      <c r="B342" s="256"/>
      <c r="C342" s="256"/>
      <c r="D342" s="256"/>
      <c r="E342" s="321"/>
      <c r="F342" s="256"/>
      <c r="G342" s="256"/>
      <c r="H342" s="256"/>
      <c r="I342" s="256"/>
      <c r="J342" s="256"/>
      <c r="K342" s="256"/>
      <c r="L342" s="256"/>
      <c r="M342" s="256"/>
      <c r="N342" s="256"/>
      <c r="O342" s="256"/>
      <c r="P342" s="256"/>
    </row>
    <row r="343" spans="1:16" ht="78" customHeight="1">
      <c r="A343" s="256"/>
      <c r="B343" s="256"/>
      <c r="C343" s="256"/>
      <c r="D343" s="256"/>
      <c r="E343" s="321"/>
      <c r="F343" s="256"/>
      <c r="G343" s="256"/>
      <c r="H343" s="256"/>
      <c r="I343" s="256"/>
      <c r="J343" s="256"/>
      <c r="K343" s="256"/>
      <c r="L343" s="256"/>
      <c r="M343" s="256"/>
      <c r="N343" s="256"/>
      <c r="O343" s="256"/>
      <c r="P343" s="256"/>
    </row>
    <row r="344" ht="78" customHeight="1">
      <c r="O344" s="256"/>
    </row>
    <row r="345" ht="78" customHeight="1">
      <c r="O345" s="256"/>
    </row>
    <row r="346" ht="78" customHeight="1">
      <c r="O346" s="256"/>
    </row>
    <row r="347" ht="78" customHeight="1">
      <c r="O347" s="256"/>
    </row>
    <row r="348" ht="78" customHeight="1">
      <c r="O348" s="256"/>
    </row>
    <row r="349" ht="78" customHeight="1">
      <c r="O349" s="256"/>
    </row>
    <row r="350" ht="78" customHeight="1">
      <c r="O350" s="256"/>
    </row>
    <row r="351" ht="78" customHeight="1">
      <c r="O351" s="256"/>
    </row>
    <row r="352" ht="78" customHeight="1">
      <c r="O352" s="256"/>
    </row>
    <row r="353" ht="78" customHeight="1">
      <c r="O353" s="256"/>
    </row>
    <row r="354" ht="78" customHeight="1">
      <c r="O354" s="256"/>
    </row>
    <row r="355" spans="1:102" s="254" customFormat="1" ht="78" customHeight="1">
      <c r="A355" s="322"/>
      <c r="B355" s="323"/>
      <c r="C355" s="323"/>
      <c r="D355" s="324"/>
      <c r="E355" s="325"/>
      <c r="O355" s="256"/>
      <c r="Q355" s="302"/>
      <c r="R355" s="302"/>
      <c r="S355" s="302"/>
      <c r="T355" s="302"/>
      <c r="U355" s="302"/>
      <c r="V355" s="302"/>
      <c r="W355" s="302"/>
      <c r="X355" s="302"/>
      <c r="Y355" s="302"/>
      <c r="Z355" s="302"/>
      <c r="AA355" s="302"/>
      <c r="AB355" s="302"/>
      <c r="AC355" s="302"/>
      <c r="AD355" s="302"/>
      <c r="AE355" s="302"/>
      <c r="AF355" s="302"/>
      <c r="AG355" s="302"/>
      <c r="AH355" s="302"/>
      <c r="AI355" s="256"/>
      <c r="AJ355" s="256"/>
      <c r="AK355" s="256"/>
      <c r="AL355" s="256"/>
      <c r="AM355" s="256"/>
      <c r="AN355" s="256"/>
      <c r="AO355" s="256"/>
      <c r="AP355" s="256"/>
      <c r="AQ355" s="256"/>
      <c r="AR355" s="256"/>
      <c r="AS355" s="255"/>
      <c r="AT355" s="255"/>
      <c r="AU355" s="255"/>
      <c r="AV355" s="255"/>
      <c r="AW355" s="255"/>
      <c r="AX355" s="255"/>
      <c r="AY355" s="255"/>
      <c r="AZ355" s="255"/>
      <c r="BA355" s="255"/>
      <c r="BB355" s="255"/>
      <c r="BC355" s="255"/>
      <c r="BD355" s="255"/>
      <c r="BE355" s="255"/>
      <c r="BF355" s="255"/>
      <c r="BG355" s="256"/>
      <c r="BH355" s="256"/>
      <c r="BI355" s="256"/>
      <c r="BJ355" s="256"/>
      <c r="BK355" s="256"/>
      <c r="BL355" s="256"/>
      <c r="BM355" s="256"/>
      <c r="BN355" s="256"/>
      <c r="BO355" s="256"/>
      <c r="BP355" s="256"/>
      <c r="BQ355" s="256"/>
      <c r="BR355" s="256"/>
      <c r="BS355" s="256"/>
      <c r="BT355" s="256"/>
      <c r="BU355" s="256"/>
      <c r="BV355" s="256"/>
      <c r="BW355" s="256"/>
      <c r="BX355" s="256"/>
      <c r="BY355" s="256"/>
      <c r="BZ355" s="256"/>
      <c r="CA355" s="256"/>
      <c r="CB355" s="256"/>
      <c r="CC355" s="256"/>
      <c r="CD355" s="256"/>
      <c r="CE355" s="256"/>
      <c r="CF355" s="256"/>
      <c r="CG355" s="256"/>
      <c r="CH355" s="256"/>
      <c r="CI355" s="256"/>
      <c r="CJ355" s="256"/>
      <c r="CK355" s="256"/>
      <c r="CL355" s="256"/>
      <c r="CM355" s="256"/>
      <c r="CN355" s="256"/>
      <c r="CO355" s="256"/>
      <c r="CP355" s="256"/>
      <c r="CQ355" s="256"/>
      <c r="CR355" s="256"/>
      <c r="CS355" s="256"/>
      <c r="CT355" s="256"/>
      <c r="CU355" s="256"/>
      <c r="CV355" s="256"/>
      <c r="CW355" s="256"/>
      <c r="CX355" s="256"/>
    </row>
    <row r="356" spans="1:102" s="254" customFormat="1" ht="78" customHeight="1">
      <c r="A356" s="322"/>
      <c r="B356" s="323"/>
      <c r="C356" s="323"/>
      <c r="D356" s="324"/>
      <c r="E356" s="325"/>
      <c r="O356" s="256"/>
      <c r="Q356" s="302"/>
      <c r="R356" s="302"/>
      <c r="S356" s="302"/>
      <c r="T356" s="302"/>
      <c r="U356" s="302"/>
      <c r="V356" s="302"/>
      <c r="W356" s="302"/>
      <c r="X356" s="302"/>
      <c r="Y356" s="302"/>
      <c r="Z356" s="302"/>
      <c r="AA356" s="302"/>
      <c r="AB356" s="302"/>
      <c r="AC356" s="302"/>
      <c r="AD356" s="302"/>
      <c r="AE356" s="302"/>
      <c r="AF356" s="302"/>
      <c r="AG356" s="302"/>
      <c r="AH356" s="302"/>
      <c r="AI356" s="256"/>
      <c r="AJ356" s="256"/>
      <c r="AK356" s="256"/>
      <c r="AL356" s="256"/>
      <c r="AM356" s="256"/>
      <c r="AN356" s="256"/>
      <c r="AO356" s="256"/>
      <c r="AP356" s="256"/>
      <c r="AQ356" s="256"/>
      <c r="AR356" s="256"/>
      <c r="AS356" s="255"/>
      <c r="AT356" s="255"/>
      <c r="AU356" s="255"/>
      <c r="AV356" s="255"/>
      <c r="AW356" s="255"/>
      <c r="AX356" s="255"/>
      <c r="AY356" s="255"/>
      <c r="AZ356" s="255"/>
      <c r="BA356" s="255"/>
      <c r="BB356" s="255"/>
      <c r="BC356" s="255"/>
      <c r="BD356" s="255"/>
      <c r="BE356" s="255"/>
      <c r="BF356" s="255"/>
      <c r="BG356" s="256"/>
      <c r="BH356" s="256"/>
      <c r="BI356" s="256"/>
      <c r="BJ356" s="256"/>
      <c r="BK356" s="256"/>
      <c r="BL356" s="256"/>
      <c r="BM356" s="256"/>
      <c r="BN356" s="256"/>
      <c r="BO356" s="256"/>
      <c r="BP356" s="256"/>
      <c r="BQ356" s="256"/>
      <c r="BR356" s="256"/>
      <c r="BS356" s="256"/>
      <c r="BT356" s="256"/>
      <c r="BU356" s="256"/>
      <c r="BV356" s="256"/>
      <c r="BW356" s="256"/>
      <c r="BX356" s="256"/>
      <c r="BY356" s="256"/>
      <c r="BZ356" s="256"/>
      <c r="CA356" s="256"/>
      <c r="CB356" s="256"/>
      <c r="CC356" s="256"/>
      <c r="CD356" s="256"/>
      <c r="CE356" s="256"/>
      <c r="CF356" s="256"/>
      <c r="CG356" s="256"/>
      <c r="CH356" s="256"/>
      <c r="CI356" s="256"/>
      <c r="CJ356" s="256"/>
      <c r="CK356" s="256"/>
      <c r="CL356" s="256"/>
      <c r="CM356" s="256"/>
      <c r="CN356" s="256"/>
      <c r="CO356" s="256"/>
      <c r="CP356" s="256"/>
      <c r="CQ356" s="256"/>
      <c r="CR356" s="256"/>
      <c r="CS356" s="256"/>
      <c r="CT356" s="256"/>
      <c r="CU356" s="256"/>
      <c r="CV356" s="256"/>
      <c r="CW356" s="256"/>
      <c r="CX356" s="256"/>
    </row>
    <row r="357" spans="1:102" s="254" customFormat="1" ht="78" customHeight="1">
      <c r="A357" s="322"/>
      <c r="B357" s="323"/>
      <c r="C357" s="323"/>
      <c r="D357" s="324"/>
      <c r="E357" s="325"/>
      <c r="O357" s="256"/>
      <c r="Q357" s="302"/>
      <c r="R357" s="302"/>
      <c r="S357" s="302"/>
      <c r="T357" s="302"/>
      <c r="U357" s="302"/>
      <c r="V357" s="302"/>
      <c r="W357" s="302"/>
      <c r="X357" s="302"/>
      <c r="Y357" s="302"/>
      <c r="Z357" s="302"/>
      <c r="AA357" s="302"/>
      <c r="AB357" s="302"/>
      <c r="AC357" s="302"/>
      <c r="AD357" s="302"/>
      <c r="AE357" s="302"/>
      <c r="AF357" s="302"/>
      <c r="AG357" s="302"/>
      <c r="AH357" s="302"/>
      <c r="AI357" s="256"/>
      <c r="AJ357" s="256"/>
      <c r="AK357" s="256"/>
      <c r="AL357" s="256"/>
      <c r="AM357" s="256"/>
      <c r="AN357" s="256"/>
      <c r="AO357" s="256"/>
      <c r="AP357" s="256"/>
      <c r="AQ357" s="256"/>
      <c r="AR357" s="256"/>
      <c r="AS357" s="255"/>
      <c r="AT357" s="255"/>
      <c r="AU357" s="255"/>
      <c r="AV357" s="255"/>
      <c r="AW357" s="255"/>
      <c r="AX357" s="255"/>
      <c r="AY357" s="255"/>
      <c r="AZ357" s="255"/>
      <c r="BA357" s="255"/>
      <c r="BB357" s="255"/>
      <c r="BC357" s="255"/>
      <c r="BD357" s="255"/>
      <c r="BE357" s="255"/>
      <c r="BF357" s="255"/>
      <c r="BG357" s="256"/>
      <c r="BH357" s="256"/>
      <c r="BI357" s="256"/>
      <c r="BJ357" s="256"/>
      <c r="BK357" s="256"/>
      <c r="BL357" s="256"/>
      <c r="BM357" s="256"/>
      <c r="BN357" s="256"/>
      <c r="BO357" s="256"/>
      <c r="BP357" s="256"/>
      <c r="BQ357" s="256"/>
      <c r="BR357" s="256"/>
      <c r="BS357" s="256"/>
      <c r="BT357" s="256"/>
      <c r="BU357" s="256"/>
      <c r="BV357" s="256"/>
      <c r="BW357" s="256"/>
      <c r="BX357" s="256"/>
      <c r="BY357" s="256"/>
      <c r="BZ357" s="256"/>
      <c r="CA357" s="256"/>
      <c r="CB357" s="256"/>
      <c r="CC357" s="256"/>
      <c r="CD357" s="256"/>
      <c r="CE357" s="256"/>
      <c r="CF357" s="256"/>
      <c r="CG357" s="256"/>
      <c r="CH357" s="256"/>
      <c r="CI357" s="256"/>
      <c r="CJ357" s="256"/>
      <c r="CK357" s="256"/>
      <c r="CL357" s="256"/>
      <c r="CM357" s="256"/>
      <c r="CN357" s="256"/>
      <c r="CO357" s="256"/>
      <c r="CP357" s="256"/>
      <c r="CQ357" s="256"/>
      <c r="CR357" s="256"/>
      <c r="CS357" s="256"/>
      <c r="CT357" s="256"/>
      <c r="CU357" s="256"/>
      <c r="CV357" s="256"/>
      <c r="CW357" s="256"/>
      <c r="CX357" s="256"/>
    </row>
    <row r="358" spans="1:102" s="254" customFormat="1" ht="78" customHeight="1">
      <c r="A358" s="322"/>
      <c r="B358" s="323"/>
      <c r="C358" s="323"/>
      <c r="D358" s="324"/>
      <c r="E358" s="325"/>
      <c r="O358" s="256"/>
      <c r="Q358" s="302"/>
      <c r="R358" s="302"/>
      <c r="S358" s="302"/>
      <c r="T358" s="302"/>
      <c r="U358" s="302"/>
      <c r="V358" s="302"/>
      <c r="W358" s="302"/>
      <c r="X358" s="302"/>
      <c r="Y358" s="302"/>
      <c r="Z358" s="302"/>
      <c r="AA358" s="302"/>
      <c r="AB358" s="302"/>
      <c r="AC358" s="302"/>
      <c r="AD358" s="302"/>
      <c r="AE358" s="302"/>
      <c r="AF358" s="302"/>
      <c r="AG358" s="302"/>
      <c r="AH358" s="302"/>
      <c r="AI358" s="256"/>
      <c r="AJ358" s="256"/>
      <c r="AK358" s="256"/>
      <c r="AL358" s="256"/>
      <c r="AM358" s="256"/>
      <c r="AN358" s="256"/>
      <c r="AO358" s="256"/>
      <c r="AP358" s="256"/>
      <c r="AQ358" s="256"/>
      <c r="AR358" s="256"/>
      <c r="AS358" s="255"/>
      <c r="AT358" s="255"/>
      <c r="AU358" s="255"/>
      <c r="AV358" s="255"/>
      <c r="AW358" s="255"/>
      <c r="AX358" s="255"/>
      <c r="AY358" s="255"/>
      <c r="AZ358" s="255"/>
      <c r="BA358" s="255"/>
      <c r="BB358" s="255"/>
      <c r="BC358" s="255"/>
      <c r="BD358" s="255"/>
      <c r="BE358" s="255"/>
      <c r="BF358" s="255"/>
      <c r="BG358" s="256"/>
      <c r="BH358" s="256"/>
      <c r="BI358" s="256"/>
      <c r="BJ358" s="256"/>
      <c r="BK358" s="256"/>
      <c r="BL358" s="256"/>
      <c r="BM358" s="256"/>
      <c r="BN358" s="256"/>
      <c r="BO358" s="256"/>
      <c r="BP358" s="256"/>
      <c r="BQ358" s="256"/>
      <c r="BR358" s="256"/>
      <c r="BS358" s="256"/>
      <c r="BT358" s="256"/>
      <c r="BU358" s="256"/>
      <c r="BV358" s="256"/>
      <c r="BW358" s="256"/>
      <c r="BX358" s="256"/>
      <c r="BY358" s="256"/>
      <c r="BZ358" s="256"/>
      <c r="CA358" s="256"/>
      <c r="CB358" s="256"/>
      <c r="CC358" s="256"/>
      <c r="CD358" s="256"/>
      <c r="CE358" s="256"/>
      <c r="CF358" s="256"/>
      <c r="CG358" s="256"/>
      <c r="CH358" s="256"/>
      <c r="CI358" s="256"/>
      <c r="CJ358" s="256"/>
      <c r="CK358" s="256"/>
      <c r="CL358" s="256"/>
      <c r="CM358" s="256"/>
      <c r="CN358" s="256"/>
      <c r="CO358" s="256"/>
      <c r="CP358" s="256"/>
      <c r="CQ358" s="256"/>
      <c r="CR358" s="256"/>
      <c r="CS358" s="256"/>
      <c r="CT358" s="256"/>
      <c r="CU358" s="256"/>
      <c r="CV358" s="256"/>
      <c r="CW358" s="256"/>
      <c r="CX358" s="256"/>
    </row>
    <row r="359" spans="1:102" s="254" customFormat="1" ht="78" customHeight="1">
      <c r="A359" s="322"/>
      <c r="B359" s="323"/>
      <c r="C359" s="323"/>
      <c r="D359" s="324"/>
      <c r="E359" s="325"/>
      <c r="O359" s="256"/>
      <c r="Q359" s="302"/>
      <c r="R359" s="302"/>
      <c r="S359" s="302"/>
      <c r="T359" s="302"/>
      <c r="U359" s="302"/>
      <c r="V359" s="302"/>
      <c r="W359" s="302"/>
      <c r="X359" s="302"/>
      <c r="Y359" s="302"/>
      <c r="Z359" s="302"/>
      <c r="AA359" s="302"/>
      <c r="AB359" s="302"/>
      <c r="AC359" s="302"/>
      <c r="AD359" s="302"/>
      <c r="AE359" s="302"/>
      <c r="AF359" s="302"/>
      <c r="AG359" s="302"/>
      <c r="AH359" s="302"/>
      <c r="AI359" s="256"/>
      <c r="AJ359" s="256"/>
      <c r="AK359" s="256"/>
      <c r="AL359" s="256"/>
      <c r="AM359" s="256"/>
      <c r="AN359" s="256"/>
      <c r="AO359" s="256"/>
      <c r="AP359" s="256"/>
      <c r="AQ359" s="256"/>
      <c r="AR359" s="256"/>
      <c r="AS359" s="255"/>
      <c r="AT359" s="255"/>
      <c r="AU359" s="255"/>
      <c r="AV359" s="255"/>
      <c r="AW359" s="255"/>
      <c r="AX359" s="255"/>
      <c r="AY359" s="255"/>
      <c r="AZ359" s="255"/>
      <c r="BA359" s="255"/>
      <c r="BB359" s="255"/>
      <c r="BC359" s="255"/>
      <c r="BD359" s="255"/>
      <c r="BE359" s="255"/>
      <c r="BF359" s="255"/>
      <c r="BG359" s="256"/>
      <c r="BH359" s="256"/>
      <c r="BI359" s="256"/>
      <c r="BJ359" s="256"/>
      <c r="BK359" s="256"/>
      <c r="BL359" s="256"/>
      <c r="BM359" s="256"/>
      <c r="BN359" s="256"/>
      <c r="BO359" s="256"/>
      <c r="BP359" s="256"/>
      <c r="BQ359" s="256"/>
      <c r="BR359" s="256"/>
      <c r="BS359" s="256"/>
      <c r="BT359" s="256"/>
      <c r="BU359" s="256"/>
      <c r="BV359" s="256"/>
      <c r="BW359" s="256"/>
      <c r="BX359" s="256"/>
      <c r="BY359" s="256"/>
      <c r="BZ359" s="256"/>
      <c r="CA359" s="256"/>
      <c r="CB359" s="256"/>
      <c r="CC359" s="256"/>
      <c r="CD359" s="256"/>
      <c r="CE359" s="256"/>
      <c r="CF359" s="256"/>
      <c r="CG359" s="256"/>
      <c r="CH359" s="256"/>
      <c r="CI359" s="256"/>
      <c r="CJ359" s="256"/>
      <c r="CK359" s="256"/>
      <c r="CL359" s="256"/>
      <c r="CM359" s="256"/>
      <c r="CN359" s="256"/>
      <c r="CO359" s="256"/>
      <c r="CP359" s="256"/>
      <c r="CQ359" s="256"/>
      <c r="CR359" s="256"/>
      <c r="CS359" s="256"/>
      <c r="CT359" s="256"/>
      <c r="CU359" s="256"/>
      <c r="CV359" s="256"/>
      <c r="CW359" s="256"/>
      <c r="CX359" s="256"/>
    </row>
    <row r="360" spans="1:102" s="254" customFormat="1" ht="78" customHeight="1">
      <c r="A360" s="322"/>
      <c r="B360" s="323"/>
      <c r="C360" s="323"/>
      <c r="D360" s="324"/>
      <c r="E360" s="325"/>
      <c r="O360" s="256"/>
      <c r="Q360" s="302"/>
      <c r="R360" s="302"/>
      <c r="S360" s="302"/>
      <c r="T360" s="302"/>
      <c r="U360" s="302"/>
      <c r="V360" s="302"/>
      <c r="W360" s="302"/>
      <c r="X360" s="302"/>
      <c r="Y360" s="302"/>
      <c r="Z360" s="302"/>
      <c r="AA360" s="302"/>
      <c r="AB360" s="302"/>
      <c r="AC360" s="302"/>
      <c r="AD360" s="302"/>
      <c r="AE360" s="302"/>
      <c r="AF360" s="302"/>
      <c r="AG360" s="302"/>
      <c r="AH360" s="302"/>
      <c r="AI360" s="256"/>
      <c r="AJ360" s="256"/>
      <c r="AK360" s="256"/>
      <c r="AL360" s="256"/>
      <c r="AM360" s="256"/>
      <c r="AN360" s="256"/>
      <c r="AO360" s="256"/>
      <c r="AP360" s="256"/>
      <c r="AQ360" s="256"/>
      <c r="AR360" s="256"/>
      <c r="AS360" s="255"/>
      <c r="AT360" s="255"/>
      <c r="AU360" s="255"/>
      <c r="AV360" s="255"/>
      <c r="AW360" s="255"/>
      <c r="AX360" s="255"/>
      <c r="AY360" s="255"/>
      <c r="AZ360" s="255"/>
      <c r="BA360" s="255"/>
      <c r="BB360" s="255"/>
      <c r="BC360" s="255"/>
      <c r="BD360" s="255"/>
      <c r="BE360" s="255"/>
      <c r="BF360" s="255"/>
      <c r="BG360" s="256"/>
      <c r="BH360" s="256"/>
      <c r="BI360" s="256"/>
      <c r="BJ360" s="256"/>
      <c r="BK360" s="256"/>
      <c r="BL360" s="256"/>
      <c r="BM360" s="256"/>
      <c r="BN360" s="256"/>
      <c r="BO360" s="256"/>
      <c r="BP360" s="256"/>
      <c r="BQ360" s="256"/>
      <c r="BR360" s="256"/>
      <c r="BS360" s="256"/>
      <c r="BT360" s="256"/>
      <c r="BU360" s="256"/>
      <c r="BV360" s="256"/>
      <c r="BW360" s="256"/>
      <c r="BX360" s="256"/>
      <c r="BY360" s="256"/>
      <c r="BZ360" s="256"/>
      <c r="CA360" s="256"/>
      <c r="CB360" s="256"/>
      <c r="CC360" s="256"/>
      <c r="CD360" s="256"/>
      <c r="CE360" s="256"/>
      <c r="CF360" s="256"/>
      <c r="CG360" s="256"/>
      <c r="CH360" s="256"/>
      <c r="CI360" s="256"/>
      <c r="CJ360" s="256"/>
      <c r="CK360" s="256"/>
      <c r="CL360" s="256"/>
      <c r="CM360" s="256"/>
      <c r="CN360" s="256"/>
      <c r="CO360" s="256"/>
      <c r="CP360" s="256"/>
      <c r="CQ360" s="256"/>
      <c r="CR360" s="256"/>
      <c r="CS360" s="256"/>
      <c r="CT360" s="256"/>
      <c r="CU360" s="256"/>
      <c r="CV360" s="256"/>
      <c r="CW360" s="256"/>
      <c r="CX360" s="256"/>
    </row>
    <row r="361" spans="1:102" s="254" customFormat="1" ht="78" customHeight="1">
      <c r="A361" s="322"/>
      <c r="B361" s="323"/>
      <c r="C361" s="323"/>
      <c r="D361" s="324"/>
      <c r="E361" s="325"/>
      <c r="O361" s="256"/>
      <c r="Q361" s="302"/>
      <c r="R361" s="302"/>
      <c r="S361" s="302"/>
      <c r="T361" s="302"/>
      <c r="U361" s="302"/>
      <c r="V361" s="302"/>
      <c r="W361" s="302"/>
      <c r="X361" s="302"/>
      <c r="Y361" s="302"/>
      <c r="Z361" s="302"/>
      <c r="AA361" s="302"/>
      <c r="AB361" s="302"/>
      <c r="AC361" s="302"/>
      <c r="AD361" s="302"/>
      <c r="AE361" s="302"/>
      <c r="AF361" s="302"/>
      <c r="AG361" s="302"/>
      <c r="AH361" s="302"/>
      <c r="AI361" s="256"/>
      <c r="AJ361" s="256"/>
      <c r="AK361" s="256"/>
      <c r="AL361" s="256"/>
      <c r="AM361" s="256"/>
      <c r="AN361" s="256"/>
      <c r="AO361" s="256"/>
      <c r="AP361" s="256"/>
      <c r="AQ361" s="256"/>
      <c r="AR361" s="256"/>
      <c r="AS361" s="255"/>
      <c r="AT361" s="255"/>
      <c r="AU361" s="255"/>
      <c r="AV361" s="255"/>
      <c r="AW361" s="255"/>
      <c r="AX361" s="255"/>
      <c r="AY361" s="255"/>
      <c r="AZ361" s="255"/>
      <c r="BA361" s="255"/>
      <c r="BB361" s="255"/>
      <c r="BC361" s="255"/>
      <c r="BD361" s="255"/>
      <c r="BE361" s="255"/>
      <c r="BF361" s="255"/>
      <c r="BG361" s="256"/>
      <c r="BH361" s="256"/>
      <c r="BI361" s="256"/>
      <c r="BJ361" s="256"/>
      <c r="BK361" s="256"/>
      <c r="BL361" s="256"/>
      <c r="BM361" s="256"/>
      <c r="BN361" s="256"/>
      <c r="BO361" s="256"/>
      <c r="BP361" s="256"/>
      <c r="BQ361" s="256"/>
      <c r="BR361" s="256"/>
      <c r="BS361" s="256"/>
      <c r="BT361" s="256"/>
      <c r="BU361" s="256"/>
      <c r="BV361" s="256"/>
      <c r="BW361" s="256"/>
      <c r="BX361" s="256"/>
      <c r="BY361" s="256"/>
      <c r="BZ361" s="256"/>
      <c r="CA361" s="256"/>
      <c r="CB361" s="256"/>
      <c r="CC361" s="256"/>
      <c r="CD361" s="256"/>
      <c r="CE361" s="256"/>
      <c r="CF361" s="256"/>
      <c r="CG361" s="256"/>
      <c r="CH361" s="256"/>
      <c r="CI361" s="256"/>
      <c r="CJ361" s="256"/>
      <c r="CK361" s="256"/>
      <c r="CL361" s="256"/>
      <c r="CM361" s="256"/>
      <c r="CN361" s="256"/>
      <c r="CO361" s="256"/>
      <c r="CP361" s="256"/>
      <c r="CQ361" s="256"/>
      <c r="CR361" s="256"/>
      <c r="CS361" s="256"/>
      <c r="CT361" s="256"/>
      <c r="CU361" s="256"/>
      <c r="CV361" s="256"/>
      <c r="CW361" s="256"/>
      <c r="CX361" s="256"/>
    </row>
    <row r="362" spans="1:102" s="254" customFormat="1" ht="78" customHeight="1">
      <c r="A362" s="322"/>
      <c r="B362" s="323"/>
      <c r="C362" s="323"/>
      <c r="D362" s="324"/>
      <c r="E362" s="325"/>
      <c r="O362" s="256"/>
      <c r="Q362" s="302"/>
      <c r="R362" s="302"/>
      <c r="S362" s="302"/>
      <c r="T362" s="302"/>
      <c r="U362" s="302"/>
      <c r="V362" s="302"/>
      <c r="W362" s="302"/>
      <c r="X362" s="302"/>
      <c r="Y362" s="302"/>
      <c r="Z362" s="302"/>
      <c r="AA362" s="302"/>
      <c r="AB362" s="302"/>
      <c r="AC362" s="302"/>
      <c r="AD362" s="302"/>
      <c r="AE362" s="302"/>
      <c r="AF362" s="302"/>
      <c r="AG362" s="302"/>
      <c r="AH362" s="302"/>
      <c r="AI362" s="256"/>
      <c r="AJ362" s="256"/>
      <c r="AK362" s="256"/>
      <c r="AL362" s="256"/>
      <c r="AM362" s="256"/>
      <c r="AN362" s="256"/>
      <c r="AO362" s="256"/>
      <c r="AP362" s="256"/>
      <c r="AQ362" s="256"/>
      <c r="AR362" s="256"/>
      <c r="AS362" s="255"/>
      <c r="AT362" s="255"/>
      <c r="AU362" s="255"/>
      <c r="AV362" s="255"/>
      <c r="AW362" s="255"/>
      <c r="AX362" s="255"/>
      <c r="AY362" s="255"/>
      <c r="AZ362" s="255"/>
      <c r="BA362" s="255"/>
      <c r="BB362" s="255"/>
      <c r="BC362" s="255"/>
      <c r="BD362" s="255"/>
      <c r="BE362" s="255"/>
      <c r="BF362" s="255"/>
      <c r="BG362" s="256"/>
      <c r="BH362" s="256"/>
      <c r="BI362" s="256"/>
      <c r="BJ362" s="256"/>
      <c r="BK362" s="256"/>
      <c r="BL362" s="256"/>
      <c r="BM362" s="256"/>
      <c r="BN362" s="256"/>
      <c r="BO362" s="256"/>
      <c r="BP362" s="256"/>
      <c r="BQ362" s="256"/>
      <c r="BR362" s="256"/>
      <c r="BS362" s="256"/>
      <c r="BT362" s="256"/>
      <c r="BU362" s="256"/>
      <c r="BV362" s="256"/>
      <c r="BW362" s="256"/>
      <c r="BX362" s="256"/>
      <c r="BY362" s="256"/>
      <c r="BZ362" s="256"/>
      <c r="CA362" s="256"/>
      <c r="CB362" s="256"/>
      <c r="CC362" s="256"/>
      <c r="CD362" s="256"/>
      <c r="CE362" s="256"/>
      <c r="CF362" s="256"/>
      <c r="CG362" s="256"/>
      <c r="CH362" s="256"/>
      <c r="CI362" s="256"/>
      <c r="CJ362" s="256"/>
      <c r="CK362" s="256"/>
      <c r="CL362" s="256"/>
      <c r="CM362" s="256"/>
      <c r="CN362" s="256"/>
      <c r="CO362" s="256"/>
      <c r="CP362" s="256"/>
      <c r="CQ362" s="256"/>
      <c r="CR362" s="256"/>
      <c r="CS362" s="256"/>
      <c r="CT362" s="256"/>
      <c r="CU362" s="256"/>
      <c r="CV362" s="256"/>
      <c r="CW362" s="256"/>
      <c r="CX362" s="256"/>
    </row>
    <row r="363" spans="1:102" s="254" customFormat="1" ht="78" customHeight="1">
      <c r="A363" s="322"/>
      <c r="B363" s="323"/>
      <c r="C363" s="323"/>
      <c r="D363" s="324"/>
      <c r="E363" s="325"/>
      <c r="O363" s="256"/>
      <c r="Q363" s="302"/>
      <c r="R363" s="302"/>
      <c r="S363" s="302"/>
      <c r="T363" s="302"/>
      <c r="U363" s="302"/>
      <c r="V363" s="302"/>
      <c r="W363" s="302"/>
      <c r="X363" s="302"/>
      <c r="Y363" s="302"/>
      <c r="Z363" s="302"/>
      <c r="AA363" s="302"/>
      <c r="AB363" s="302"/>
      <c r="AC363" s="302"/>
      <c r="AD363" s="302"/>
      <c r="AE363" s="302"/>
      <c r="AF363" s="302"/>
      <c r="AG363" s="302"/>
      <c r="AH363" s="302"/>
      <c r="AI363" s="256"/>
      <c r="AJ363" s="256"/>
      <c r="AK363" s="256"/>
      <c r="AL363" s="256"/>
      <c r="AM363" s="256"/>
      <c r="AN363" s="256"/>
      <c r="AO363" s="256"/>
      <c r="AP363" s="256"/>
      <c r="AQ363" s="256"/>
      <c r="AR363" s="256"/>
      <c r="AS363" s="255"/>
      <c r="AT363" s="255"/>
      <c r="AU363" s="255"/>
      <c r="AV363" s="255"/>
      <c r="AW363" s="255"/>
      <c r="AX363" s="255"/>
      <c r="AY363" s="255"/>
      <c r="AZ363" s="255"/>
      <c r="BA363" s="255"/>
      <c r="BB363" s="255"/>
      <c r="BC363" s="255"/>
      <c r="BD363" s="255"/>
      <c r="BE363" s="255"/>
      <c r="BF363" s="255"/>
      <c r="BG363" s="256"/>
      <c r="BH363" s="256"/>
      <c r="BI363" s="256"/>
      <c r="BJ363" s="256"/>
      <c r="BK363" s="256"/>
      <c r="BL363" s="256"/>
      <c r="BM363" s="256"/>
      <c r="BN363" s="256"/>
      <c r="BO363" s="256"/>
      <c r="BP363" s="256"/>
      <c r="BQ363" s="256"/>
      <c r="BR363" s="256"/>
      <c r="BS363" s="256"/>
      <c r="BT363" s="256"/>
      <c r="BU363" s="256"/>
      <c r="BV363" s="256"/>
      <c r="BW363" s="256"/>
      <c r="BX363" s="256"/>
      <c r="BY363" s="256"/>
      <c r="BZ363" s="256"/>
      <c r="CA363" s="256"/>
      <c r="CB363" s="256"/>
      <c r="CC363" s="256"/>
      <c r="CD363" s="256"/>
      <c r="CE363" s="256"/>
      <c r="CF363" s="256"/>
      <c r="CG363" s="256"/>
      <c r="CH363" s="256"/>
      <c r="CI363" s="256"/>
      <c r="CJ363" s="256"/>
      <c r="CK363" s="256"/>
      <c r="CL363" s="256"/>
      <c r="CM363" s="256"/>
      <c r="CN363" s="256"/>
      <c r="CO363" s="256"/>
      <c r="CP363" s="256"/>
      <c r="CQ363" s="256"/>
      <c r="CR363" s="256"/>
      <c r="CS363" s="256"/>
      <c r="CT363" s="256"/>
      <c r="CU363" s="256"/>
      <c r="CV363" s="256"/>
      <c r="CW363" s="256"/>
      <c r="CX363" s="256"/>
    </row>
    <row r="364" spans="1:102" s="254" customFormat="1" ht="78" customHeight="1">
      <c r="A364" s="322"/>
      <c r="B364" s="323"/>
      <c r="C364" s="323"/>
      <c r="D364" s="324"/>
      <c r="E364" s="325"/>
      <c r="O364" s="256"/>
      <c r="Q364" s="302"/>
      <c r="R364" s="302"/>
      <c r="S364" s="302"/>
      <c r="T364" s="302"/>
      <c r="U364" s="302"/>
      <c r="V364" s="302"/>
      <c r="W364" s="302"/>
      <c r="X364" s="302"/>
      <c r="Y364" s="302"/>
      <c r="Z364" s="302"/>
      <c r="AA364" s="302"/>
      <c r="AB364" s="302"/>
      <c r="AC364" s="302"/>
      <c r="AD364" s="302"/>
      <c r="AE364" s="302"/>
      <c r="AF364" s="302"/>
      <c r="AG364" s="302"/>
      <c r="AH364" s="302"/>
      <c r="AI364" s="256"/>
      <c r="AJ364" s="256"/>
      <c r="AK364" s="256"/>
      <c r="AL364" s="256"/>
      <c r="AM364" s="256"/>
      <c r="AN364" s="256"/>
      <c r="AO364" s="256"/>
      <c r="AP364" s="256"/>
      <c r="AQ364" s="256"/>
      <c r="AR364" s="256"/>
      <c r="AS364" s="255"/>
      <c r="AT364" s="255"/>
      <c r="AU364" s="255"/>
      <c r="AV364" s="255"/>
      <c r="AW364" s="255"/>
      <c r="AX364" s="255"/>
      <c r="AY364" s="255"/>
      <c r="AZ364" s="255"/>
      <c r="BA364" s="255"/>
      <c r="BB364" s="255"/>
      <c r="BC364" s="255"/>
      <c r="BD364" s="255"/>
      <c r="BE364" s="255"/>
      <c r="BF364" s="255"/>
      <c r="BG364" s="256"/>
      <c r="BH364" s="256"/>
      <c r="BI364" s="256"/>
      <c r="BJ364" s="256"/>
      <c r="BK364" s="256"/>
      <c r="BL364" s="256"/>
      <c r="BM364" s="256"/>
      <c r="BN364" s="256"/>
      <c r="BO364" s="256"/>
      <c r="BP364" s="256"/>
      <c r="BQ364" s="256"/>
      <c r="BR364" s="256"/>
      <c r="BS364" s="256"/>
      <c r="BT364" s="256"/>
      <c r="BU364" s="256"/>
      <c r="BV364" s="256"/>
      <c r="BW364" s="256"/>
      <c r="BX364" s="256"/>
      <c r="BY364" s="256"/>
      <c r="BZ364" s="256"/>
      <c r="CA364" s="256"/>
      <c r="CB364" s="256"/>
      <c r="CC364" s="256"/>
      <c r="CD364" s="256"/>
      <c r="CE364" s="256"/>
      <c r="CF364" s="256"/>
      <c r="CG364" s="256"/>
      <c r="CH364" s="256"/>
      <c r="CI364" s="256"/>
      <c r="CJ364" s="256"/>
      <c r="CK364" s="256"/>
      <c r="CL364" s="256"/>
      <c r="CM364" s="256"/>
      <c r="CN364" s="256"/>
      <c r="CO364" s="256"/>
      <c r="CP364" s="256"/>
      <c r="CQ364" s="256"/>
      <c r="CR364" s="256"/>
      <c r="CS364" s="256"/>
      <c r="CT364" s="256"/>
      <c r="CU364" s="256"/>
      <c r="CV364" s="256"/>
      <c r="CW364" s="256"/>
      <c r="CX364" s="256"/>
    </row>
    <row r="365" spans="1:102" s="254" customFormat="1" ht="78" customHeight="1">
      <c r="A365" s="322"/>
      <c r="B365" s="323"/>
      <c r="C365" s="323"/>
      <c r="D365" s="324"/>
      <c r="E365" s="325"/>
      <c r="O365" s="256"/>
      <c r="Q365" s="302"/>
      <c r="R365" s="302"/>
      <c r="S365" s="302"/>
      <c r="T365" s="302"/>
      <c r="U365" s="302"/>
      <c r="V365" s="302"/>
      <c r="W365" s="302"/>
      <c r="X365" s="302"/>
      <c r="Y365" s="302"/>
      <c r="Z365" s="302"/>
      <c r="AA365" s="302"/>
      <c r="AB365" s="302"/>
      <c r="AC365" s="302"/>
      <c r="AD365" s="302"/>
      <c r="AE365" s="302"/>
      <c r="AF365" s="302"/>
      <c r="AG365" s="302"/>
      <c r="AH365" s="302"/>
      <c r="AI365" s="256"/>
      <c r="AJ365" s="256"/>
      <c r="AK365" s="256"/>
      <c r="AL365" s="256"/>
      <c r="AM365" s="256"/>
      <c r="AN365" s="256"/>
      <c r="AO365" s="256"/>
      <c r="AP365" s="256"/>
      <c r="AQ365" s="256"/>
      <c r="AR365" s="256"/>
      <c r="AS365" s="255"/>
      <c r="AT365" s="255"/>
      <c r="AU365" s="255"/>
      <c r="AV365" s="255"/>
      <c r="AW365" s="255"/>
      <c r="AX365" s="255"/>
      <c r="AY365" s="255"/>
      <c r="AZ365" s="255"/>
      <c r="BA365" s="255"/>
      <c r="BB365" s="255"/>
      <c r="BC365" s="255"/>
      <c r="BD365" s="255"/>
      <c r="BE365" s="255"/>
      <c r="BF365" s="255"/>
      <c r="BG365" s="256"/>
      <c r="BH365" s="256"/>
      <c r="BI365" s="256"/>
      <c r="BJ365" s="256"/>
      <c r="BK365" s="256"/>
      <c r="BL365" s="256"/>
      <c r="BM365" s="256"/>
      <c r="BN365" s="256"/>
      <c r="BO365" s="256"/>
      <c r="BP365" s="256"/>
      <c r="BQ365" s="256"/>
      <c r="BR365" s="256"/>
      <c r="BS365" s="256"/>
      <c r="BT365" s="256"/>
      <c r="BU365" s="256"/>
      <c r="BV365" s="256"/>
      <c r="BW365" s="256"/>
      <c r="BX365" s="256"/>
      <c r="BY365" s="256"/>
      <c r="BZ365" s="256"/>
      <c r="CA365" s="256"/>
      <c r="CB365" s="256"/>
      <c r="CC365" s="256"/>
      <c r="CD365" s="256"/>
      <c r="CE365" s="256"/>
      <c r="CF365" s="256"/>
      <c r="CG365" s="256"/>
      <c r="CH365" s="256"/>
      <c r="CI365" s="256"/>
      <c r="CJ365" s="256"/>
      <c r="CK365" s="256"/>
      <c r="CL365" s="256"/>
      <c r="CM365" s="256"/>
      <c r="CN365" s="256"/>
      <c r="CO365" s="256"/>
      <c r="CP365" s="256"/>
      <c r="CQ365" s="256"/>
      <c r="CR365" s="256"/>
      <c r="CS365" s="256"/>
      <c r="CT365" s="256"/>
      <c r="CU365" s="256"/>
      <c r="CV365" s="256"/>
      <c r="CW365" s="256"/>
      <c r="CX365" s="256"/>
    </row>
    <row r="366" spans="1:102" s="254" customFormat="1" ht="78" customHeight="1">
      <c r="A366" s="322"/>
      <c r="B366" s="323"/>
      <c r="C366" s="323"/>
      <c r="D366" s="324"/>
      <c r="E366" s="325"/>
      <c r="O366" s="256"/>
      <c r="Q366" s="302"/>
      <c r="R366" s="302"/>
      <c r="S366" s="302"/>
      <c r="T366" s="302"/>
      <c r="U366" s="302"/>
      <c r="V366" s="302"/>
      <c r="W366" s="302"/>
      <c r="X366" s="302"/>
      <c r="Y366" s="302"/>
      <c r="Z366" s="302"/>
      <c r="AA366" s="302"/>
      <c r="AB366" s="302"/>
      <c r="AC366" s="302"/>
      <c r="AD366" s="302"/>
      <c r="AE366" s="302"/>
      <c r="AF366" s="302"/>
      <c r="AG366" s="302"/>
      <c r="AH366" s="302"/>
      <c r="AI366" s="256"/>
      <c r="AJ366" s="256"/>
      <c r="AK366" s="256"/>
      <c r="AL366" s="256"/>
      <c r="AM366" s="256"/>
      <c r="AN366" s="256"/>
      <c r="AO366" s="256"/>
      <c r="AP366" s="256"/>
      <c r="AQ366" s="256"/>
      <c r="AR366" s="256"/>
      <c r="AS366" s="255"/>
      <c r="AT366" s="255"/>
      <c r="AU366" s="255"/>
      <c r="AV366" s="255"/>
      <c r="AW366" s="255"/>
      <c r="AX366" s="255"/>
      <c r="AY366" s="255"/>
      <c r="AZ366" s="255"/>
      <c r="BA366" s="255"/>
      <c r="BB366" s="255"/>
      <c r="BC366" s="255"/>
      <c r="BD366" s="255"/>
      <c r="BE366" s="255"/>
      <c r="BF366" s="255"/>
      <c r="BG366" s="256"/>
      <c r="BH366" s="256"/>
      <c r="BI366" s="256"/>
      <c r="BJ366" s="256"/>
      <c r="BK366" s="256"/>
      <c r="BL366" s="256"/>
      <c r="BM366" s="256"/>
      <c r="BN366" s="256"/>
      <c r="BO366" s="256"/>
      <c r="BP366" s="256"/>
      <c r="BQ366" s="256"/>
      <c r="BR366" s="256"/>
      <c r="BS366" s="256"/>
      <c r="BT366" s="256"/>
      <c r="BU366" s="256"/>
      <c r="BV366" s="256"/>
      <c r="BW366" s="256"/>
      <c r="BX366" s="256"/>
      <c r="BY366" s="256"/>
      <c r="BZ366" s="256"/>
      <c r="CA366" s="256"/>
      <c r="CB366" s="256"/>
      <c r="CC366" s="256"/>
      <c r="CD366" s="256"/>
      <c r="CE366" s="256"/>
      <c r="CF366" s="256"/>
      <c r="CG366" s="256"/>
      <c r="CH366" s="256"/>
      <c r="CI366" s="256"/>
      <c r="CJ366" s="256"/>
      <c r="CK366" s="256"/>
      <c r="CL366" s="256"/>
      <c r="CM366" s="256"/>
      <c r="CN366" s="256"/>
      <c r="CO366" s="256"/>
      <c r="CP366" s="256"/>
      <c r="CQ366" s="256"/>
      <c r="CR366" s="256"/>
      <c r="CS366" s="256"/>
      <c r="CT366" s="256"/>
      <c r="CU366" s="256"/>
      <c r="CV366" s="256"/>
      <c r="CW366" s="256"/>
      <c r="CX366" s="256"/>
    </row>
    <row r="367" spans="1:102" s="254" customFormat="1" ht="78" customHeight="1">
      <c r="A367" s="322"/>
      <c r="B367" s="323"/>
      <c r="C367" s="323"/>
      <c r="D367" s="324"/>
      <c r="E367" s="325"/>
      <c r="O367" s="256"/>
      <c r="Q367" s="302"/>
      <c r="R367" s="302"/>
      <c r="S367" s="302"/>
      <c r="T367" s="302"/>
      <c r="U367" s="302"/>
      <c r="V367" s="302"/>
      <c r="W367" s="302"/>
      <c r="X367" s="302"/>
      <c r="Y367" s="302"/>
      <c r="Z367" s="302"/>
      <c r="AA367" s="302"/>
      <c r="AB367" s="302"/>
      <c r="AC367" s="302"/>
      <c r="AD367" s="302"/>
      <c r="AE367" s="302"/>
      <c r="AF367" s="302"/>
      <c r="AG367" s="302"/>
      <c r="AH367" s="302"/>
      <c r="AI367" s="256"/>
      <c r="AJ367" s="256"/>
      <c r="AK367" s="256"/>
      <c r="AL367" s="256"/>
      <c r="AM367" s="256"/>
      <c r="AN367" s="256"/>
      <c r="AO367" s="256"/>
      <c r="AP367" s="256"/>
      <c r="AQ367" s="256"/>
      <c r="AR367" s="256"/>
      <c r="AS367" s="255"/>
      <c r="AT367" s="255"/>
      <c r="AU367" s="255"/>
      <c r="AV367" s="255"/>
      <c r="AW367" s="255"/>
      <c r="AX367" s="255"/>
      <c r="AY367" s="255"/>
      <c r="AZ367" s="255"/>
      <c r="BA367" s="255"/>
      <c r="BB367" s="255"/>
      <c r="BC367" s="255"/>
      <c r="BD367" s="255"/>
      <c r="BE367" s="255"/>
      <c r="BF367" s="255"/>
      <c r="BG367" s="256"/>
      <c r="BH367" s="256"/>
      <c r="BI367" s="256"/>
      <c r="BJ367" s="256"/>
      <c r="BK367" s="256"/>
      <c r="BL367" s="256"/>
      <c r="BM367" s="256"/>
      <c r="BN367" s="256"/>
      <c r="BO367" s="256"/>
      <c r="BP367" s="256"/>
      <c r="BQ367" s="256"/>
      <c r="BR367" s="256"/>
      <c r="BS367" s="256"/>
      <c r="BT367" s="256"/>
      <c r="BU367" s="256"/>
      <c r="BV367" s="256"/>
      <c r="BW367" s="256"/>
      <c r="BX367" s="256"/>
      <c r="BY367" s="256"/>
      <c r="BZ367" s="256"/>
      <c r="CA367" s="256"/>
      <c r="CB367" s="256"/>
      <c r="CC367" s="256"/>
      <c r="CD367" s="256"/>
      <c r="CE367" s="256"/>
      <c r="CF367" s="256"/>
      <c r="CG367" s="256"/>
      <c r="CH367" s="256"/>
      <c r="CI367" s="256"/>
      <c r="CJ367" s="256"/>
      <c r="CK367" s="256"/>
      <c r="CL367" s="256"/>
      <c r="CM367" s="256"/>
      <c r="CN367" s="256"/>
      <c r="CO367" s="256"/>
      <c r="CP367" s="256"/>
      <c r="CQ367" s="256"/>
      <c r="CR367" s="256"/>
      <c r="CS367" s="256"/>
      <c r="CT367" s="256"/>
      <c r="CU367" s="256"/>
      <c r="CV367" s="256"/>
      <c r="CW367" s="256"/>
      <c r="CX367" s="256"/>
    </row>
    <row r="368" spans="1:102" s="254" customFormat="1" ht="78" customHeight="1">
      <c r="A368" s="322"/>
      <c r="B368" s="323"/>
      <c r="C368" s="323"/>
      <c r="D368" s="324"/>
      <c r="E368" s="325"/>
      <c r="O368" s="256"/>
      <c r="Q368" s="302"/>
      <c r="R368" s="302"/>
      <c r="S368" s="302"/>
      <c r="T368" s="302"/>
      <c r="U368" s="302"/>
      <c r="V368" s="302"/>
      <c r="W368" s="302"/>
      <c r="X368" s="302"/>
      <c r="Y368" s="302"/>
      <c r="Z368" s="302"/>
      <c r="AA368" s="302"/>
      <c r="AB368" s="302"/>
      <c r="AC368" s="302"/>
      <c r="AD368" s="302"/>
      <c r="AE368" s="302"/>
      <c r="AF368" s="302"/>
      <c r="AG368" s="302"/>
      <c r="AH368" s="302"/>
      <c r="AI368" s="256"/>
      <c r="AJ368" s="256"/>
      <c r="AK368" s="256"/>
      <c r="AL368" s="256"/>
      <c r="AM368" s="256"/>
      <c r="AN368" s="256"/>
      <c r="AO368" s="256"/>
      <c r="AP368" s="256"/>
      <c r="AQ368" s="256"/>
      <c r="AR368" s="256"/>
      <c r="AS368" s="255"/>
      <c r="AT368" s="255"/>
      <c r="AU368" s="255"/>
      <c r="AV368" s="255"/>
      <c r="AW368" s="255"/>
      <c r="AX368" s="255"/>
      <c r="AY368" s="255"/>
      <c r="AZ368" s="255"/>
      <c r="BA368" s="255"/>
      <c r="BB368" s="255"/>
      <c r="BC368" s="255"/>
      <c r="BD368" s="255"/>
      <c r="BE368" s="255"/>
      <c r="BF368" s="255"/>
      <c r="BG368" s="256"/>
      <c r="BH368" s="256"/>
      <c r="BI368" s="256"/>
      <c r="BJ368" s="256"/>
      <c r="BK368" s="256"/>
      <c r="BL368" s="256"/>
      <c r="BM368" s="256"/>
      <c r="BN368" s="256"/>
      <c r="BO368" s="256"/>
      <c r="BP368" s="256"/>
      <c r="BQ368" s="256"/>
      <c r="BR368" s="256"/>
      <c r="BS368" s="256"/>
      <c r="BT368" s="256"/>
      <c r="BU368" s="256"/>
      <c r="BV368" s="256"/>
      <c r="BW368" s="256"/>
      <c r="BX368" s="256"/>
      <c r="BY368" s="256"/>
      <c r="BZ368" s="256"/>
      <c r="CA368" s="256"/>
      <c r="CB368" s="256"/>
      <c r="CC368" s="256"/>
      <c r="CD368" s="256"/>
      <c r="CE368" s="256"/>
      <c r="CF368" s="256"/>
      <c r="CG368" s="256"/>
      <c r="CH368" s="256"/>
      <c r="CI368" s="256"/>
      <c r="CJ368" s="256"/>
      <c r="CK368" s="256"/>
      <c r="CL368" s="256"/>
      <c r="CM368" s="256"/>
      <c r="CN368" s="256"/>
      <c r="CO368" s="256"/>
      <c r="CP368" s="256"/>
      <c r="CQ368" s="256"/>
      <c r="CR368" s="256"/>
      <c r="CS368" s="256"/>
      <c r="CT368" s="256"/>
      <c r="CU368" s="256"/>
      <c r="CV368" s="256"/>
      <c r="CW368" s="256"/>
      <c r="CX368" s="256"/>
    </row>
    <row r="369" spans="1:102" s="254" customFormat="1" ht="78" customHeight="1">
      <c r="A369" s="322"/>
      <c r="B369" s="323"/>
      <c r="C369" s="323"/>
      <c r="D369" s="324"/>
      <c r="E369" s="325"/>
      <c r="O369" s="256"/>
      <c r="Q369" s="302"/>
      <c r="R369" s="302"/>
      <c r="S369" s="302"/>
      <c r="T369" s="302"/>
      <c r="U369" s="302"/>
      <c r="V369" s="302"/>
      <c r="W369" s="302"/>
      <c r="X369" s="302"/>
      <c r="Y369" s="302"/>
      <c r="Z369" s="302"/>
      <c r="AA369" s="302"/>
      <c r="AB369" s="302"/>
      <c r="AC369" s="302"/>
      <c r="AD369" s="302"/>
      <c r="AE369" s="302"/>
      <c r="AF369" s="302"/>
      <c r="AG369" s="302"/>
      <c r="AH369" s="302"/>
      <c r="AI369" s="256"/>
      <c r="AJ369" s="256"/>
      <c r="AK369" s="256"/>
      <c r="AL369" s="256"/>
      <c r="AM369" s="256"/>
      <c r="AN369" s="256"/>
      <c r="AO369" s="256"/>
      <c r="AP369" s="256"/>
      <c r="AQ369" s="256"/>
      <c r="AR369" s="256"/>
      <c r="AS369" s="255"/>
      <c r="AT369" s="255"/>
      <c r="AU369" s="255"/>
      <c r="AV369" s="255"/>
      <c r="AW369" s="255"/>
      <c r="AX369" s="255"/>
      <c r="AY369" s="255"/>
      <c r="AZ369" s="255"/>
      <c r="BA369" s="255"/>
      <c r="BB369" s="255"/>
      <c r="BC369" s="255"/>
      <c r="BD369" s="255"/>
      <c r="BE369" s="255"/>
      <c r="BF369" s="255"/>
      <c r="BG369" s="256"/>
      <c r="BH369" s="256"/>
      <c r="BI369" s="256"/>
      <c r="BJ369" s="256"/>
      <c r="BK369" s="256"/>
      <c r="BL369" s="256"/>
      <c r="BM369" s="256"/>
      <c r="BN369" s="256"/>
      <c r="BO369" s="256"/>
      <c r="BP369" s="256"/>
      <c r="BQ369" s="256"/>
      <c r="BR369" s="256"/>
      <c r="BS369" s="256"/>
      <c r="BT369" s="256"/>
      <c r="BU369" s="256"/>
      <c r="BV369" s="256"/>
      <c r="BW369" s="256"/>
      <c r="BX369" s="256"/>
      <c r="BY369" s="256"/>
      <c r="BZ369" s="256"/>
      <c r="CA369" s="256"/>
      <c r="CB369" s="256"/>
      <c r="CC369" s="256"/>
      <c r="CD369" s="256"/>
      <c r="CE369" s="256"/>
      <c r="CF369" s="256"/>
      <c r="CG369" s="256"/>
      <c r="CH369" s="256"/>
      <c r="CI369" s="256"/>
      <c r="CJ369" s="256"/>
      <c r="CK369" s="256"/>
      <c r="CL369" s="256"/>
      <c r="CM369" s="256"/>
      <c r="CN369" s="256"/>
      <c r="CO369" s="256"/>
      <c r="CP369" s="256"/>
      <c r="CQ369" s="256"/>
      <c r="CR369" s="256"/>
      <c r="CS369" s="256"/>
      <c r="CT369" s="256"/>
      <c r="CU369" s="256"/>
      <c r="CV369" s="256"/>
      <c r="CW369" s="256"/>
      <c r="CX369" s="256"/>
    </row>
    <row r="370" spans="1:102" s="254" customFormat="1" ht="78" customHeight="1">
      <c r="A370" s="322"/>
      <c r="B370" s="323"/>
      <c r="C370" s="323"/>
      <c r="D370" s="324"/>
      <c r="E370" s="325"/>
      <c r="O370" s="256"/>
      <c r="Q370" s="302"/>
      <c r="R370" s="302"/>
      <c r="S370" s="302"/>
      <c r="T370" s="302"/>
      <c r="U370" s="302"/>
      <c r="V370" s="302"/>
      <c r="W370" s="302"/>
      <c r="X370" s="302"/>
      <c r="Y370" s="302"/>
      <c r="Z370" s="302"/>
      <c r="AA370" s="302"/>
      <c r="AB370" s="302"/>
      <c r="AC370" s="302"/>
      <c r="AD370" s="302"/>
      <c r="AE370" s="302"/>
      <c r="AF370" s="302"/>
      <c r="AG370" s="302"/>
      <c r="AH370" s="302"/>
      <c r="AI370" s="256"/>
      <c r="AJ370" s="256"/>
      <c r="AK370" s="256"/>
      <c r="AL370" s="256"/>
      <c r="AM370" s="256"/>
      <c r="AN370" s="256"/>
      <c r="AO370" s="256"/>
      <c r="AP370" s="256"/>
      <c r="AQ370" s="256"/>
      <c r="AR370" s="256"/>
      <c r="AS370" s="255"/>
      <c r="AT370" s="255"/>
      <c r="AU370" s="255"/>
      <c r="AV370" s="255"/>
      <c r="AW370" s="255"/>
      <c r="AX370" s="255"/>
      <c r="AY370" s="255"/>
      <c r="AZ370" s="255"/>
      <c r="BA370" s="255"/>
      <c r="BB370" s="255"/>
      <c r="BC370" s="255"/>
      <c r="BD370" s="255"/>
      <c r="BE370" s="255"/>
      <c r="BF370" s="255"/>
      <c r="BG370" s="256"/>
      <c r="BH370" s="256"/>
      <c r="BI370" s="256"/>
      <c r="BJ370" s="256"/>
      <c r="BK370" s="256"/>
      <c r="BL370" s="256"/>
      <c r="BM370" s="256"/>
      <c r="BN370" s="256"/>
      <c r="BO370" s="256"/>
      <c r="BP370" s="256"/>
      <c r="BQ370" s="256"/>
      <c r="BR370" s="256"/>
      <c r="BS370" s="256"/>
      <c r="BT370" s="256"/>
      <c r="BU370" s="256"/>
      <c r="BV370" s="256"/>
      <c r="BW370" s="256"/>
      <c r="BX370" s="256"/>
      <c r="BY370" s="256"/>
      <c r="BZ370" s="256"/>
      <c r="CA370" s="256"/>
      <c r="CB370" s="256"/>
      <c r="CC370" s="256"/>
      <c r="CD370" s="256"/>
      <c r="CE370" s="256"/>
      <c r="CF370" s="256"/>
      <c r="CG370" s="256"/>
      <c r="CH370" s="256"/>
      <c r="CI370" s="256"/>
      <c r="CJ370" s="256"/>
      <c r="CK370" s="256"/>
      <c r="CL370" s="256"/>
      <c r="CM370" s="256"/>
      <c r="CN370" s="256"/>
      <c r="CO370" s="256"/>
      <c r="CP370" s="256"/>
      <c r="CQ370" s="256"/>
      <c r="CR370" s="256"/>
      <c r="CS370" s="256"/>
      <c r="CT370" s="256"/>
      <c r="CU370" s="256"/>
      <c r="CV370" s="256"/>
      <c r="CW370" s="256"/>
      <c r="CX370" s="256"/>
    </row>
    <row r="371" spans="1:102" s="254" customFormat="1" ht="78" customHeight="1">
      <c r="A371" s="322"/>
      <c r="B371" s="323"/>
      <c r="C371" s="323"/>
      <c r="D371" s="324"/>
      <c r="E371" s="325"/>
      <c r="O371" s="256"/>
      <c r="Q371" s="302"/>
      <c r="R371" s="302"/>
      <c r="S371" s="302"/>
      <c r="T371" s="302"/>
      <c r="U371" s="302"/>
      <c r="V371" s="302"/>
      <c r="W371" s="302"/>
      <c r="X371" s="302"/>
      <c r="Y371" s="302"/>
      <c r="Z371" s="302"/>
      <c r="AA371" s="302"/>
      <c r="AB371" s="302"/>
      <c r="AC371" s="302"/>
      <c r="AD371" s="302"/>
      <c r="AE371" s="302"/>
      <c r="AF371" s="302"/>
      <c r="AG371" s="302"/>
      <c r="AH371" s="302"/>
      <c r="AI371" s="256"/>
      <c r="AJ371" s="256"/>
      <c r="AK371" s="256"/>
      <c r="AL371" s="256"/>
      <c r="AM371" s="256"/>
      <c r="AN371" s="256"/>
      <c r="AO371" s="256"/>
      <c r="AP371" s="256"/>
      <c r="AQ371" s="256"/>
      <c r="AR371" s="256"/>
      <c r="AS371" s="255"/>
      <c r="AT371" s="255"/>
      <c r="AU371" s="255"/>
      <c r="AV371" s="255"/>
      <c r="AW371" s="255"/>
      <c r="AX371" s="255"/>
      <c r="AY371" s="255"/>
      <c r="AZ371" s="255"/>
      <c r="BA371" s="255"/>
      <c r="BB371" s="255"/>
      <c r="BC371" s="255"/>
      <c r="BD371" s="255"/>
      <c r="BE371" s="255"/>
      <c r="BF371" s="255"/>
      <c r="BG371" s="256"/>
      <c r="BH371" s="256"/>
      <c r="BI371" s="256"/>
      <c r="BJ371" s="256"/>
      <c r="BK371" s="256"/>
      <c r="BL371" s="256"/>
      <c r="BM371" s="256"/>
      <c r="BN371" s="256"/>
      <c r="BO371" s="256"/>
      <c r="BP371" s="256"/>
      <c r="BQ371" s="256"/>
      <c r="BR371" s="256"/>
      <c r="BS371" s="256"/>
      <c r="BT371" s="256"/>
      <c r="BU371" s="256"/>
      <c r="BV371" s="256"/>
      <c r="BW371" s="256"/>
      <c r="BX371" s="256"/>
      <c r="BY371" s="256"/>
      <c r="BZ371" s="256"/>
      <c r="CA371" s="256"/>
      <c r="CB371" s="256"/>
      <c r="CC371" s="256"/>
      <c r="CD371" s="256"/>
      <c r="CE371" s="256"/>
      <c r="CF371" s="256"/>
      <c r="CG371" s="256"/>
      <c r="CH371" s="256"/>
      <c r="CI371" s="256"/>
      <c r="CJ371" s="256"/>
      <c r="CK371" s="256"/>
      <c r="CL371" s="256"/>
      <c r="CM371" s="256"/>
      <c r="CN371" s="256"/>
      <c r="CO371" s="256"/>
      <c r="CP371" s="256"/>
      <c r="CQ371" s="256"/>
      <c r="CR371" s="256"/>
      <c r="CS371" s="256"/>
      <c r="CT371" s="256"/>
      <c r="CU371" s="256"/>
      <c r="CV371" s="256"/>
      <c r="CW371" s="256"/>
      <c r="CX371" s="256"/>
    </row>
    <row r="372" spans="1:102" s="254" customFormat="1" ht="78" customHeight="1">
      <c r="A372" s="322"/>
      <c r="B372" s="323"/>
      <c r="C372" s="323"/>
      <c r="D372" s="324"/>
      <c r="E372" s="325"/>
      <c r="O372" s="256"/>
      <c r="Q372" s="302"/>
      <c r="R372" s="302"/>
      <c r="S372" s="302"/>
      <c r="T372" s="302"/>
      <c r="U372" s="302"/>
      <c r="V372" s="302"/>
      <c r="W372" s="302"/>
      <c r="X372" s="302"/>
      <c r="Y372" s="302"/>
      <c r="Z372" s="302"/>
      <c r="AA372" s="302"/>
      <c r="AB372" s="302"/>
      <c r="AC372" s="302"/>
      <c r="AD372" s="302"/>
      <c r="AE372" s="302"/>
      <c r="AF372" s="302"/>
      <c r="AG372" s="302"/>
      <c r="AH372" s="302"/>
      <c r="AI372" s="256"/>
      <c r="AJ372" s="256"/>
      <c r="AK372" s="256"/>
      <c r="AL372" s="256"/>
      <c r="AM372" s="256"/>
      <c r="AN372" s="256"/>
      <c r="AO372" s="256"/>
      <c r="AP372" s="256"/>
      <c r="AQ372" s="256"/>
      <c r="AR372" s="256"/>
      <c r="AS372" s="255"/>
      <c r="AT372" s="255"/>
      <c r="AU372" s="255"/>
      <c r="AV372" s="255"/>
      <c r="AW372" s="255"/>
      <c r="AX372" s="255"/>
      <c r="AY372" s="255"/>
      <c r="AZ372" s="255"/>
      <c r="BA372" s="255"/>
      <c r="BB372" s="255"/>
      <c r="BC372" s="255"/>
      <c r="BD372" s="255"/>
      <c r="BE372" s="255"/>
      <c r="BF372" s="255"/>
      <c r="BG372" s="256"/>
      <c r="BH372" s="256"/>
      <c r="BI372" s="256"/>
      <c r="BJ372" s="256"/>
      <c r="BK372" s="256"/>
      <c r="BL372" s="256"/>
      <c r="BM372" s="256"/>
      <c r="BN372" s="256"/>
      <c r="BO372" s="256"/>
      <c r="BP372" s="256"/>
      <c r="BQ372" s="256"/>
      <c r="BR372" s="256"/>
      <c r="BS372" s="256"/>
      <c r="BT372" s="256"/>
      <c r="BU372" s="256"/>
      <c r="BV372" s="256"/>
      <c r="BW372" s="256"/>
      <c r="BX372" s="256"/>
      <c r="BY372" s="256"/>
      <c r="BZ372" s="256"/>
      <c r="CA372" s="256"/>
      <c r="CB372" s="256"/>
      <c r="CC372" s="256"/>
      <c r="CD372" s="256"/>
      <c r="CE372" s="256"/>
      <c r="CF372" s="256"/>
      <c r="CG372" s="256"/>
      <c r="CH372" s="256"/>
      <c r="CI372" s="256"/>
      <c r="CJ372" s="256"/>
      <c r="CK372" s="256"/>
      <c r="CL372" s="256"/>
      <c r="CM372" s="256"/>
      <c r="CN372" s="256"/>
      <c r="CO372" s="256"/>
      <c r="CP372" s="256"/>
      <c r="CQ372" s="256"/>
      <c r="CR372" s="256"/>
      <c r="CS372" s="256"/>
      <c r="CT372" s="256"/>
      <c r="CU372" s="256"/>
      <c r="CV372" s="256"/>
      <c r="CW372" s="256"/>
      <c r="CX372" s="256"/>
    </row>
    <row r="373" spans="1:102" s="254" customFormat="1" ht="78" customHeight="1">
      <c r="A373" s="322"/>
      <c r="B373" s="323"/>
      <c r="C373" s="323"/>
      <c r="D373" s="324"/>
      <c r="E373" s="325"/>
      <c r="O373" s="256"/>
      <c r="Q373" s="302"/>
      <c r="R373" s="302"/>
      <c r="S373" s="302"/>
      <c r="T373" s="302"/>
      <c r="U373" s="302"/>
      <c r="V373" s="302"/>
      <c r="W373" s="302"/>
      <c r="X373" s="302"/>
      <c r="Y373" s="302"/>
      <c r="Z373" s="302"/>
      <c r="AA373" s="302"/>
      <c r="AB373" s="302"/>
      <c r="AC373" s="302"/>
      <c r="AD373" s="302"/>
      <c r="AE373" s="302"/>
      <c r="AF373" s="302"/>
      <c r="AG373" s="302"/>
      <c r="AH373" s="302"/>
      <c r="AI373" s="256"/>
      <c r="AJ373" s="256"/>
      <c r="AK373" s="256"/>
      <c r="AL373" s="256"/>
      <c r="AM373" s="256"/>
      <c r="AN373" s="256"/>
      <c r="AO373" s="256"/>
      <c r="AP373" s="256"/>
      <c r="AQ373" s="256"/>
      <c r="AR373" s="256"/>
      <c r="AS373" s="255"/>
      <c r="AT373" s="255"/>
      <c r="AU373" s="255"/>
      <c r="AV373" s="255"/>
      <c r="AW373" s="255"/>
      <c r="AX373" s="255"/>
      <c r="AY373" s="255"/>
      <c r="AZ373" s="255"/>
      <c r="BA373" s="255"/>
      <c r="BB373" s="255"/>
      <c r="BC373" s="255"/>
      <c r="BD373" s="255"/>
      <c r="BE373" s="255"/>
      <c r="BF373" s="255"/>
      <c r="BG373" s="256"/>
      <c r="BH373" s="256"/>
      <c r="BI373" s="256"/>
      <c r="BJ373" s="256"/>
      <c r="BK373" s="256"/>
      <c r="BL373" s="256"/>
      <c r="BM373" s="256"/>
      <c r="BN373" s="256"/>
      <c r="BO373" s="256"/>
      <c r="BP373" s="256"/>
      <c r="BQ373" s="256"/>
      <c r="BR373" s="256"/>
      <c r="BS373" s="256"/>
      <c r="BT373" s="256"/>
      <c r="BU373" s="256"/>
      <c r="BV373" s="256"/>
      <c r="BW373" s="256"/>
      <c r="BX373" s="256"/>
      <c r="BY373" s="256"/>
      <c r="BZ373" s="256"/>
      <c r="CA373" s="256"/>
      <c r="CB373" s="256"/>
      <c r="CC373" s="256"/>
      <c r="CD373" s="256"/>
      <c r="CE373" s="256"/>
      <c r="CF373" s="256"/>
      <c r="CG373" s="256"/>
      <c r="CH373" s="256"/>
      <c r="CI373" s="256"/>
      <c r="CJ373" s="256"/>
      <c r="CK373" s="256"/>
      <c r="CL373" s="256"/>
      <c r="CM373" s="256"/>
      <c r="CN373" s="256"/>
      <c r="CO373" s="256"/>
      <c r="CP373" s="256"/>
      <c r="CQ373" s="256"/>
      <c r="CR373" s="256"/>
      <c r="CS373" s="256"/>
      <c r="CT373" s="256"/>
      <c r="CU373" s="256"/>
      <c r="CV373" s="256"/>
      <c r="CW373" s="256"/>
      <c r="CX373" s="256"/>
    </row>
    <row r="374" spans="1:102" s="254" customFormat="1" ht="78" customHeight="1">
      <c r="A374" s="322"/>
      <c r="B374" s="323"/>
      <c r="C374" s="323"/>
      <c r="D374" s="324"/>
      <c r="E374" s="325"/>
      <c r="O374" s="256"/>
      <c r="Q374" s="302"/>
      <c r="R374" s="302"/>
      <c r="S374" s="302"/>
      <c r="T374" s="302"/>
      <c r="U374" s="302"/>
      <c r="V374" s="302"/>
      <c r="W374" s="302"/>
      <c r="X374" s="302"/>
      <c r="Y374" s="302"/>
      <c r="Z374" s="302"/>
      <c r="AA374" s="302"/>
      <c r="AB374" s="302"/>
      <c r="AC374" s="302"/>
      <c r="AD374" s="302"/>
      <c r="AE374" s="302"/>
      <c r="AF374" s="302"/>
      <c r="AG374" s="302"/>
      <c r="AH374" s="302"/>
      <c r="AI374" s="256"/>
      <c r="AJ374" s="256"/>
      <c r="AK374" s="256"/>
      <c r="AL374" s="256"/>
      <c r="AM374" s="256"/>
      <c r="AN374" s="256"/>
      <c r="AO374" s="256"/>
      <c r="AP374" s="256"/>
      <c r="AQ374" s="256"/>
      <c r="AR374" s="256"/>
      <c r="AS374" s="255"/>
      <c r="AT374" s="255"/>
      <c r="AU374" s="255"/>
      <c r="AV374" s="255"/>
      <c r="AW374" s="255"/>
      <c r="AX374" s="255"/>
      <c r="AY374" s="255"/>
      <c r="AZ374" s="255"/>
      <c r="BA374" s="255"/>
      <c r="BB374" s="255"/>
      <c r="BC374" s="255"/>
      <c r="BD374" s="255"/>
      <c r="BE374" s="255"/>
      <c r="BF374" s="255"/>
      <c r="BG374" s="256"/>
      <c r="BH374" s="256"/>
      <c r="BI374" s="256"/>
      <c r="BJ374" s="256"/>
      <c r="BK374" s="256"/>
      <c r="BL374" s="256"/>
      <c r="BM374" s="256"/>
      <c r="BN374" s="256"/>
      <c r="BO374" s="256"/>
      <c r="BP374" s="256"/>
      <c r="BQ374" s="256"/>
      <c r="BR374" s="256"/>
      <c r="BS374" s="256"/>
      <c r="BT374" s="256"/>
      <c r="BU374" s="256"/>
      <c r="BV374" s="256"/>
      <c r="BW374" s="256"/>
      <c r="BX374" s="256"/>
      <c r="BY374" s="256"/>
      <c r="BZ374" s="256"/>
      <c r="CA374" s="256"/>
      <c r="CB374" s="256"/>
      <c r="CC374" s="256"/>
      <c r="CD374" s="256"/>
      <c r="CE374" s="256"/>
      <c r="CF374" s="256"/>
      <c r="CG374" s="256"/>
      <c r="CH374" s="256"/>
      <c r="CI374" s="256"/>
      <c r="CJ374" s="256"/>
      <c r="CK374" s="256"/>
      <c r="CL374" s="256"/>
      <c r="CM374" s="256"/>
      <c r="CN374" s="256"/>
      <c r="CO374" s="256"/>
      <c r="CP374" s="256"/>
      <c r="CQ374" s="256"/>
      <c r="CR374" s="256"/>
      <c r="CS374" s="256"/>
      <c r="CT374" s="256"/>
      <c r="CU374" s="256"/>
      <c r="CV374" s="256"/>
      <c r="CW374" s="256"/>
      <c r="CX374" s="256"/>
    </row>
    <row r="375" spans="1:102" s="254" customFormat="1" ht="78" customHeight="1">
      <c r="A375" s="322"/>
      <c r="B375" s="323"/>
      <c r="C375" s="323"/>
      <c r="D375" s="324"/>
      <c r="E375" s="325"/>
      <c r="O375" s="256"/>
      <c r="Q375" s="302"/>
      <c r="R375" s="302"/>
      <c r="S375" s="302"/>
      <c r="T375" s="302"/>
      <c r="U375" s="302"/>
      <c r="V375" s="302"/>
      <c r="W375" s="302"/>
      <c r="X375" s="302"/>
      <c r="Y375" s="302"/>
      <c r="Z375" s="302"/>
      <c r="AA375" s="302"/>
      <c r="AB375" s="302"/>
      <c r="AC375" s="302"/>
      <c r="AD375" s="302"/>
      <c r="AE375" s="302"/>
      <c r="AF375" s="302"/>
      <c r="AG375" s="302"/>
      <c r="AH375" s="302"/>
      <c r="AI375" s="256"/>
      <c r="AJ375" s="256"/>
      <c r="AK375" s="256"/>
      <c r="AL375" s="256"/>
      <c r="AM375" s="256"/>
      <c r="AN375" s="256"/>
      <c r="AO375" s="256"/>
      <c r="AP375" s="256"/>
      <c r="AQ375" s="256"/>
      <c r="AR375" s="256"/>
      <c r="AS375" s="255"/>
      <c r="AT375" s="255"/>
      <c r="AU375" s="255"/>
      <c r="AV375" s="255"/>
      <c r="AW375" s="255"/>
      <c r="AX375" s="255"/>
      <c r="AY375" s="255"/>
      <c r="AZ375" s="255"/>
      <c r="BA375" s="255"/>
      <c r="BB375" s="255"/>
      <c r="BC375" s="255"/>
      <c r="BD375" s="255"/>
      <c r="BE375" s="255"/>
      <c r="BF375" s="255"/>
      <c r="BG375" s="256"/>
      <c r="BH375" s="256"/>
      <c r="BI375" s="256"/>
      <c r="BJ375" s="256"/>
      <c r="BK375" s="256"/>
      <c r="BL375" s="256"/>
      <c r="BM375" s="256"/>
      <c r="BN375" s="256"/>
      <c r="BO375" s="256"/>
      <c r="BP375" s="256"/>
      <c r="BQ375" s="256"/>
      <c r="BR375" s="256"/>
      <c r="BS375" s="256"/>
      <c r="BT375" s="256"/>
      <c r="BU375" s="256"/>
      <c r="BV375" s="256"/>
      <c r="BW375" s="256"/>
      <c r="BX375" s="256"/>
      <c r="BY375" s="256"/>
      <c r="BZ375" s="256"/>
      <c r="CA375" s="256"/>
      <c r="CB375" s="256"/>
      <c r="CC375" s="256"/>
      <c r="CD375" s="256"/>
      <c r="CE375" s="256"/>
      <c r="CF375" s="256"/>
      <c r="CG375" s="256"/>
      <c r="CH375" s="256"/>
      <c r="CI375" s="256"/>
      <c r="CJ375" s="256"/>
      <c r="CK375" s="256"/>
      <c r="CL375" s="256"/>
      <c r="CM375" s="256"/>
      <c r="CN375" s="256"/>
      <c r="CO375" s="256"/>
      <c r="CP375" s="256"/>
      <c r="CQ375" s="256"/>
      <c r="CR375" s="256"/>
      <c r="CS375" s="256"/>
      <c r="CT375" s="256"/>
      <c r="CU375" s="256"/>
      <c r="CV375" s="256"/>
      <c r="CW375" s="256"/>
      <c r="CX375" s="256"/>
    </row>
    <row r="376" spans="1:102" s="254" customFormat="1" ht="78" customHeight="1">
      <c r="A376" s="322"/>
      <c r="B376" s="323"/>
      <c r="C376" s="323"/>
      <c r="D376" s="324"/>
      <c r="E376" s="325"/>
      <c r="O376" s="256"/>
      <c r="Q376" s="302"/>
      <c r="R376" s="302"/>
      <c r="S376" s="302"/>
      <c r="T376" s="302"/>
      <c r="U376" s="302"/>
      <c r="V376" s="302"/>
      <c r="W376" s="302"/>
      <c r="X376" s="302"/>
      <c r="Y376" s="302"/>
      <c r="Z376" s="302"/>
      <c r="AA376" s="302"/>
      <c r="AB376" s="302"/>
      <c r="AC376" s="302"/>
      <c r="AD376" s="302"/>
      <c r="AE376" s="302"/>
      <c r="AF376" s="302"/>
      <c r="AG376" s="302"/>
      <c r="AH376" s="302"/>
      <c r="AI376" s="256"/>
      <c r="AJ376" s="256"/>
      <c r="AK376" s="256"/>
      <c r="AL376" s="256"/>
      <c r="AM376" s="256"/>
      <c r="AN376" s="256"/>
      <c r="AO376" s="256"/>
      <c r="AP376" s="256"/>
      <c r="AQ376" s="256"/>
      <c r="AR376" s="256"/>
      <c r="AS376" s="255"/>
      <c r="AT376" s="255"/>
      <c r="AU376" s="255"/>
      <c r="AV376" s="255"/>
      <c r="AW376" s="255"/>
      <c r="AX376" s="255"/>
      <c r="AY376" s="255"/>
      <c r="AZ376" s="255"/>
      <c r="BA376" s="255"/>
      <c r="BB376" s="255"/>
      <c r="BC376" s="255"/>
      <c r="BD376" s="255"/>
      <c r="BE376" s="255"/>
      <c r="BF376" s="255"/>
      <c r="BG376" s="256"/>
      <c r="BH376" s="256"/>
      <c r="BI376" s="256"/>
      <c r="BJ376" s="256"/>
      <c r="BK376" s="256"/>
      <c r="BL376" s="256"/>
      <c r="BM376" s="256"/>
      <c r="BN376" s="256"/>
      <c r="BO376" s="256"/>
      <c r="BP376" s="256"/>
      <c r="BQ376" s="256"/>
      <c r="BR376" s="256"/>
      <c r="BS376" s="256"/>
      <c r="BT376" s="256"/>
      <c r="BU376" s="256"/>
      <c r="BV376" s="256"/>
      <c r="BW376" s="256"/>
      <c r="BX376" s="256"/>
      <c r="BY376" s="256"/>
      <c r="BZ376" s="256"/>
      <c r="CA376" s="256"/>
      <c r="CB376" s="256"/>
      <c r="CC376" s="256"/>
      <c r="CD376" s="256"/>
      <c r="CE376" s="256"/>
      <c r="CF376" s="256"/>
      <c r="CG376" s="256"/>
      <c r="CH376" s="256"/>
      <c r="CI376" s="256"/>
      <c r="CJ376" s="256"/>
      <c r="CK376" s="256"/>
      <c r="CL376" s="256"/>
      <c r="CM376" s="256"/>
      <c r="CN376" s="256"/>
      <c r="CO376" s="256"/>
      <c r="CP376" s="256"/>
      <c r="CQ376" s="256"/>
      <c r="CR376" s="256"/>
      <c r="CS376" s="256"/>
      <c r="CT376" s="256"/>
      <c r="CU376" s="256"/>
      <c r="CV376" s="256"/>
      <c r="CW376" s="256"/>
      <c r="CX376" s="256"/>
    </row>
    <row r="377" spans="1:102" s="254" customFormat="1" ht="78" customHeight="1">
      <c r="A377" s="322"/>
      <c r="B377" s="323"/>
      <c r="C377" s="323"/>
      <c r="D377" s="324"/>
      <c r="E377" s="325"/>
      <c r="O377" s="256"/>
      <c r="Q377" s="302"/>
      <c r="R377" s="302"/>
      <c r="S377" s="302"/>
      <c r="T377" s="302"/>
      <c r="U377" s="302"/>
      <c r="V377" s="302"/>
      <c r="W377" s="302"/>
      <c r="X377" s="302"/>
      <c r="Y377" s="302"/>
      <c r="Z377" s="302"/>
      <c r="AA377" s="302"/>
      <c r="AB377" s="302"/>
      <c r="AC377" s="302"/>
      <c r="AD377" s="302"/>
      <c r="AE377" s="302"/>
      <c r="AF377" s="302"/>
      <c r="AG377" s="302"/>
      <c r="AH377" s="302"/>
      <c r="AI377" s="256"/>
      <c r="AJ377" s="256"/>
      <c r="AK377" s="256"/>
      <c r="AL377" s="256"/>
      <c r="AM377" s="256"/>
      <c r="AN377" s="256"/>
      <c r="AO377" s="256"/>
      <c r="AP377" s="256"/>
      <c r="AQ377" s="256"/>
      <c r="AR377" s="256"/>
      <c r="AS377" s="255"/>
      <c r="AT377" s="255"/>
      <c r="AU377" s="255"/>
      <c r="AV377" s="255"/>
      <c r="AW377" s="255"/>
      <c r="AX377" s="255"/>
      <c r="AY377" s="255"/>
      <c r="AZ377" s="255"/>
      <c r="BA377" s="255"/>
      <c r="BB377" s="255"/>
      <c r="BC377" s="255"/>
      <c r="BD377" s="255"/>
      <c r="BE377" s="255"/>
      <c r="BF377" s="255"/>
      <c r="BG377" s="256"/>
      <c r="BH377" s="256"/>
      <c r="BI377" s="256"/>
      <c r="BJ377" s="256"/>
      <c r="BK377" s="256"/>
      <c r="BL377" s="256"/>
      <c r="BM377" s="256"/>
      <c r="BN377" s="256"/>
      <c r="BO377" s="256"/>
      <c r="BP377" s="256"/>
      <c r="BQ377" s="256"/>
      <c r="BR377" s="256"/>
      <c r="BS377" s="256"/>
      <c r="BT377" s="256"/>
      <c r="BU377" s="256"/>
      <c r="BV377" s="256"/>
      <c r="BW377" s="256"/>
      <c r="BX377" s="256"/>
      <c r="BY377" s="256"/>
      <c r="BZ377" s="256"/>
      <c r="CA377" s="256"/>
      <c r="CB377" s="256"/>
      <c r="CC377" s="256"/>
      <c r="CD377" s="256"/>
      <c r="CE377" s="256"/>
      <c r="CF377" s="256"/>
      <c r="CG377" s="256"/>
      <c r="CH377" s="256"/>
      <c r="CI377" s="256"/>
      <c r="CJ377" s="256"/>
      <c r="CK377" s="256"/>
      <c r="CL377" s="256"/>
      <c r="CM377" s="256"/>
      <c r="CN377" s="256"/>
      <c r="CO377" s="256"/>
      <c r="CP377" s="256"/>
      <c r="CQ377" s="256"/>
      <c r="CR377" s="256"/>
      <c r="CS377" s="256"/>
      <c r="CT377" s="256"/>
      <c r="CU377" s="256"/>
      <c r="CV377" s="256"/>
      <c r="CW377" s="256"/>
      <c r="CX377" s="256"/>
    </row>
    <row r="378" spans="1:102" s="254" customFormat="1" ht="78" customHeight="1">
      <c r="A378" s="322"/>
      <c r="B378" s="323"/>
      <c r="C378" s="323"/>
      <c r="D378" s="324"/>
      <c r="E378" s="325"/>
      <c r="O378" s="256"/>
      <c r="Q378" s="302"/>
      <c r="R378" s="302"/>
      <c r="S378" s="302"/>
      <c r="T378" s="302"/>
      <c r="U378" s="302"/>
      <c r="V378" s="302"/>
      <c r="W378" s="302"/>
      <c r="X378" s="302"/>
      <c r="Y378" s="302"/>
      <c r="Z378" s="302"/>
      <c r="AA378" s="302"/>
      <c r="AB378" s="302"/>
      <c r="AC378" s="302"/>
      <c r="AD378" s="302"/>
      <c r="AE378" s="302"/>
      <c r="AF378" s="302"/>
      <c r="AG378" s="302"/>
      <c r="AH378" s="302"/>
      <c r="AI378" s="256"/>
      <c r="AJ378" s="256"/>
      <c r="AK378" s="256"/>
      <c r="AL378" s="256"/>
      <c r="AM378" s="256"/>
      <c r="AN378" s="256"/>
      <c r="AO378" s="256"/>
      <c r="AP378" s="256"/>
      <c r="AQ378" s="256"/>
      <c r="AR378" s="256"/>
      <c r="AS378" s="255"/>
      <c r="AT378" s="255"/>
      <c r="AU378" s="255"/>
      <c r="AV378" s="255"/>
      <c r="AW378" s="255"/>
      <c r="AX378" s="255"/>
      <c r="AY378" s="255"/>
      <c r="AZ378" s="255"/>
      <c r="BA378" s="255"/>
      <c r="BB378" s="255"/>
      <c r="BC378" s="255"/>
      <c r="BD378" s="255"/>
      <c r="BE378" s="255"/>
      <c r="BF378" s="255"/>
      <c r="BG378" s="256"/>
      <c r="BH378" s="256"/>
      <c r="BI378" s="256"/>
      <c r="BJ378" s="256"/>
      <c r="BK378" s="256"/>
      <c r="BL378" s="256"/>
      <c r="BM378" s="256"/>
      <c r="BN378" s="256"/>
      <c r="BO378" s="256"/>
      <c r="BP378" s="256"/>
      <c r="BQ378" s="256"/>
      <c r="BR378" s="256"/>
      <c r="BS378" s="256"/>
      <c r="BT378" s="256"/>
      <c r="BU378" s="256"/>
      <c r="BV378" s="256"/>
      <c r="BW378" s="256"/>
      <c r="BX378" s="256"/>
      <c r="BY378" s="256"/>
      <c r="BZ378" s="256"/>
      <c r="CA378" s="256"/>
      <c r="CB378" s="256"/>
      <c r="CC378" s="256"/>
      <c r="CD378" s="256"/>
      <c r="CE378" s="256"/>
      <c r="CF378" s="256"/>
      <c r="CG378" s="256"/>
      <c r="CH378" s="256"/>
      <c r="CI378" s="256"/>
      <c r="CJ378" s="256"/>
      <c r="CK378" s="256"/>
      <c r="CL378" s="256"/>
      <c r="CM378" s="256"/>
      <c r="CN378" s="256"/>
      <c r="CO378" s="256"/>
      <c r="CP378" s="256"/>
      <c r="CQ378" s="256"/>
      <c r="CR378" s="256"/>
      <c r="CS378" s="256"/>
      <c r="CT378" s="256"/>
      <c r="CU378" s="256"/>
      <c r="CV378" s="256"/>
      <c r="CW378" s="256"/>
      <c r="CX378" s="256"/>
    </row>
    <row r="379" spans="1:102" s="254" customFormat="1" ht="78" customHeight="1">
      <c r="A379" s="322"/>
      <c r="B379" s="323"/>
      <c r="C379" s="323"/>
      <c r="D379" s="324"/>
      <c r="E379" s="325"/>
      <c r="O379" s="256"/>
      <c r="Q379" s="302"/>
      <c r="R379" s="302"/>
      <c r="S379" s="302"/>
      <c r="T379" s="302"/>
      <c r="U379" s="302"/>
      <c r="V379" s="302"/>
      <c r="W379" s="302"/>
      <c r="X379" s="302"/>
      <c r="Y379" s="302"/>
      <c r="Z379" s="302"/>
      <c r="AA379" s="302"/>
      <c r="AB379" s="302"/>
      <c r="AC379" s="302"/>
      <c r="AD379" s="302"/>
      <c r="AE379" s="302"/>
      <c r="AF379" s="302"/>
      <c r="AG379" s="302"/>
      <c r="AH379" s="302"/>
      <c r="AI379" s="256"/>
      <c r="AJ379" s="256"/>
      <c r="AK379" s="256"/>
      <c r="AL379" s="256"/>
      <c r="AM379" s="256"/>
      <c r="AN379" s="256"/>
      <c r="AO379" s="256"/>
      <c r="AP379" s="256"/>
      <c r="AQ379" s="256"/>
      <c r="AR379" s="256"/>
      <c r="AS379" s="255"/>
      <c r="AT379" s="255"/>
      <c r="AU379" s="255"/>
      <c r="AV379" s="255"/>
      <c r="AW379" s="255"/>
      <c r="AX379" s="255"/>
      <c r="AY379" s="255"/>
      <c r="AZ379" s="255"/>
      <c r="BA379" s="255"/>
      <c r="BB379" s="255"/>
      <c r="BC379" s="255"/>
      <c r="BD379" s="255"/>
      <c r="BE379" s="255"/>
      <c r="BF379" s="255"/>
      <c r="BG379" s="256"/>
      <c r="BH379" s="256"/>
      <c r="BI379" s="256"/>
      <c r="BJ379" s="256"/>
      <c r="BK379" s="256"/>
      <c r="BL379" s="256"/>
      <c r="BM379" s="256"/>
      <c r="BN379" s="256"/>
      <c r="BO379" s="256"/>
      <c r="BP379" s="256"/>
      <c r="BQ379" s="256"/>
      <c r="BR379" s="256"/>
      <c r="BS379" s="256"/>
      <c r="BT379" s="256"/>
      <c r="BU379" s="256"/>
      <c r="BV379" s="256"/>
      <c r="BW379" s="256"/>
      <c r="BX379" s="256"/>
      <c r="BY379" s="256"/>
      <c r="BZ379" s="256"/>
      <c r="CA379" s="256"/>
      <c r="CB379" s="256"/>
      <c r="CC379" s="256"/>
      <c r="CD379" s="256"/>
      <c r="CE379" s="256"/>
      <c r="CF379" s="256"/>
      <c r="CG379" s="256"/>
      <c r="CH379" s="256"/>
      <c r="CI379" s="256"/>
      <c r="CJ379" s="256"/>
      <c r="CK379" s="256"/>
      <c r="CL379" s="256"/>
      <c r="CM379" s="256"/>
      <c r="CN379" s="256"/>
      <c r="CO379" s="256"/>
      <c r="CP379" s="256"/>
      <c r="CQ379" s="256"/>
      <c r="CR379" s="256"/>
      <c r="CS379" s="256"/>
      <c r="CT379" s="256"/>
      <c r="CU379" s="256"/>
      <c r="CV379" s="256"/>
      <c r="CW379" s="256"/>
      <c r="CX379" s="256"/>
    </row>
    <row r="380" spans="1:102" s="254" customFormat="1" ht="78" customHeight="1">
      <c r="A380" s="322"/>
      <c r="B380" s="323"/>
      <c r="C380" s="323"/>
      <c r="D380" s="324"/>
      <c r="E380" s="325"/>
      <c r="O380" s="256"/>
      <c r="Q380" s="302"/>
      <c r="R380" s="302"/>
      <c r="S380" s="302"/>
      <c r="T380" s="302"/>
      <c r="U380" s="302"/>
      <c r="V380" s="302"/>
      <c r="W380" s="302"/>
      <c r="X380" s="302"/>
      <c r="Y380" s="302"/>
      <c r="Z380" s="302"/>
      <c r="AA380" s="302"/>
      <c r="AB380" s="302"/>
      <c r="AC380" s="302"/>
      <c r="AD380" s="302"/>
      <c r="AE380" s="302"/>
      <c r="AF380" s="302"/>
      <c r="AG380" s="302"/>
      <c r="AH380" s="302"/>
      <c r="AI380" s="256"/>
      <c r="AJ380" s="256"/>
      <c r="AK380" s="256"/>
      <c r="AL380" s="256"/>
      <c r="AM380" s="256"/>
      <c r="AN380" s="256"/>
      <c r="AO380" s="256"/>
      <c r="AP380" s="256"/>
      <c r="AQ380" s="256"/>
      <c r="AR380" s="256"/>
      <c r="AS380" s="255"/>
      <c r="AT380" s="255"/>
      <c r="AU380" s="255"/>
      <c r="AV380" s="255"/>
      <c r="AW380" s="255"/>
      <c r="AX380" s="255"/>
      <c r="AY380" s="255"/>
      <c r="AZ380" s="255"/>
      <c r="BA380" s="255"/>
      <c r="BB380" s="255"/>
      <c r="BC380" s="255"/>
      <c r="BD380" s="255"/>
      <c r="BE380" s="255"/>
      <c r="BF380" s="255"/>
      <c r="BG380" s="256"/>
      <c r="BH380" s="256"/>
      <c r="BI380" s="256"/>
      <c r="BJ380" s="256"/>
      <c r="BK380" s="256"/>
      <c r="BL380" s="256"/>
      <c r="BM380" s="256"/>
      <c r="BN380" s="256"/>
      <c r="BO380" s="256"/>
      <c r="BP380" s="256"/>
      <c r="BQ380" s="256"/>
      <c r="BR380" s="256"/>
      <c r="BS380" s="256"/>
      <c r="BT380" s="256"/>
      <c r="BU380" s="256"/>
      <c r="BV380" s="256"/>
      <c r="BW380" s="256"/>
      <c r="BX380" s="256"/>
      <c r="BY380" s="256"/>
      <c r="BZ380" s="256"/>
      <c r="CA380" s="256"/>
      <c r="CB380" s="256"/>
      <c r="CC380" s="256"/>
      <c r="CD380" s="256"/>
      <c r="CE380" s="256"/>
      <c r="CF380" s="256"/>
      <c r="CG380" s="256"/>
      <c r="CH380" s="256"/>
      <c r="CI380" s="256"/>
      <c r="CJ380" s="256"/>
      <c r="CK380" s="256"/>
      <c r="CL380" s="256"/>
      <c r="CM380" s="256"/>
      <c r="CN380" s="256"/>
      <c r="CO380" s="256"/>
      <c r="CP380" s="256"/>
      <c r="CQ380" s="256"/>
      <c r="CR380" s="256"/>
      <c r="CS380" s="256"/>
      <c r="CT380" s="256"/>
      <c r="CU380" s="256"/>
      <c r="CV380" s="256"/>
      <c r="CW380" s="256"/>
      <c r="CX380" s="256"/>
    </row>
    <row r="381" spans="1:102" s="254" customFormat="1" ht="78" customHeight="1">
      <c r="A381" s="322"/>
      <c r="B381" s="323"/>
      <c r="C381" s="323"/>
      <c r="D381" s="324"/>
      <c r="E381" s="325"/>
      <c r="O381" s="256"/>
      <c r="Q381" s="302"/>
      <c r="R381" s="302"/>
      <c r="S381" s="302"/>
      <c r="T381" s="302"/>
      <c r="U381" s="302"/>
      <c r="V381" s="302"/>
      <c r="W381" s="302"/>
      <c r="X381" s="302"/>
      <c r="Y381" s="302"/>
      <c r="Z381" s="302"/>
      <c r="AA381" s="302"/>
      <c r="AB381" s="302"/>
      <c r="AC381" s="302"/>
      <c r="AD381" s="302"/>
      <c r="AE381" s="302"/>
      <c r="AF381" s="302"/>
      <c r="AG381" s="302"/>
      <c r="AH381" s="302"/>
      <c r="AI381" s="256"/>
      <c r="AJ381" s="256"/>
      <c r="AK381" s="256"/>
      <c r="AL381" s="256"/>
      <c r="AM381" s="256"/>
      <c r="AN381" s="256"/>
      <c r="AO381" s="256"/>
      <c r="AP381" s="256"/>
      <c r="AQ381" s="256"/>
      <c r="AR381" s="256"/>
      <c r="AS381" s="255"/>
      <c r="AT381" s="255"/>
      <c r="AU381" s="255"/>
      <c r="AV381" s="255"/>
      <c r="AW381" s="255"/>
      <c r="AX381" s="255"/>
      <c r="AY381" s="255"/>
      <c r="AZ381" s="255"/>
      <c r="BA381" s="255"/>
      <c r="BB381" s="255"/>
      <c r="BC381" s="255"/>
      <c r="BD381" s="255"/>
      <c r="BE381" s="255"/>
      <c r="BF381" s="255"/>
      <c r="BG381" s="256"/>
      <c r="BH381" s="256"/>
      <c r="BI381" s="256"/>
      <c r="BJ381" s="256"/>
      <c r="BK381" s="256"/>
      <c r="BL381" s="256"/>
      <c r="BM381" s="256"/>
      <c r="BN381" s="256"/>
      <c r="BO381" s="256"/>
      <c r="BP381" s="256"/>
      <c r="BQ381" s="256"/>
      <c r="BR381" s="256"/>
      <c r="BS381" s="256"/>
      <c r="BT381" s="256"/>
      <c r="BU381" s="256"/>
      <c r="BV381" s="256"/>
      <c r="BW381" s="256"/>
      <c r="BX381" s="256"/>
      <c r="BY381" s="256"/>
      <c r="BZ381" s="256"/>
      <c r="CA381" s="256"/>
      <c r="CB381" s="256"/>
      <c r="CC381" s="256"/>
      <c r="CD381" s="256"/>
      <c r="CE381" s="256"/>
      <c r="CF381" s="256"/>
      <c r="CG381" s="256"/>
      <c r="CH381" s="256"/>
      <c r="CI381" s="256"/>
      <c r="CJ381" s="256"/>
      <c r="CK381" s="256"/>
      <c r="CL381" s="256"/>
      <c r="CM381" s="256"/>
      <c r="CN381" s="256"/>
      <c r="CO381" s="256"/>
      <c r="CP381" s="256"/>
      <c r="CQ381" s="256"/>
      <c r="CR381" s="256"/>
      <c r="CS381" s="256"/>
      <c r="CT381" s="256"/>
      <c r="CU381" s="256"/>
      <c r="CV381" s="256"/>
      <c r="CW381" s="256"/>
      <c r="CX381" s="256"/>
    </row>
    <row r="382" spans="1:102" s="254" customFormat="1" ht="78" customHeight="1">
      <c r="A382" s="322"/>
      <c r="B382" s="323"/>
      <c r="C382" s="323"/>
      <c r="D382" s="324"/>
      <c r="E382" s="325"/>
      <c r="O382" s="256"/>
      <c r="Q382" s="302"/>
      <c r="R382" s="302"/>
      <c r="S382" s="302"/>
      <c r="T382" s="302"/>
      <c r="U382" s="302"/>
      <c r="V382" s="302"/>
      <c r="W382" s="302"/>
      <c r="X382" s="302"/>
      <c r="Y382" s="302"/>
      <c r="Z382" s="302"/>
      <c r="AA382" s="302"/>
      <c r="AB382" s="302"/>
      <c r="AC382" s="302"/>
      <c r="AD382" s="302"/>
      <c r="AE382" s="302"/>
      <c r="AF382" s="302"/>
      <c r="AG382" s="302"/>
      <c r="AH382" s="302"/>
      <c r="AI382" s="256"/>
      <c r="AJ382" s="256"/>
      <c r="AK382" s="256"/>
      <c r="AL382" s="256"/>
      <c r="AM382" s="256"/>
      <c r="AN382" s="256"/>
      <c r="AO382" s="256"/>
      <c r="AP382" s="256"/>
      <c r="AQ382" s="256"/>
      <c r="AR382" s="256"/>
      <c r="AS382" s="255"/>
      <c r="AT382" s="255"/>
      <c r="AU382" s="255"/>
      <c r="AV382" s="255"/>
      <c r="AW382" s="255"/>
      <c r="AX382" s="255"/>
      <c r="AY382" s="255"/>
      <c r="AZ382" s="255"/>
      <c r="BA382" s="255"/>
      <c r="BB382" s="255"/>
      <c r="BC382" s="255"/>
      <c r="BD382" s="255"/>
      <c r="BE382" s="255"/>
      <c r="BF382" s="255"/>
      <c r="BG382" s="256"/>
      <c r="BH382" s="256"/>
      <c r="BI382" s="256"/>
      <c r="BJ382" s="256"/>
      <c r="BK382" s="256"/>
      <c r="BL382" s="256"/>
      <c r="BM382" s="256"/>
      <c r="BN382" s="256"/>
      <c r="BO382" s="256"/>
      <c r="BP382" s="256"/>
      <c r="BQ382" s="256"/>
      <c r="BR382" s="256"/>
      <c r="BS382" s="256"/>
      <c r="BT382" s="256"/>
      <c r="BU382" s="256"/>
      <c r="BV382" s="256"/>
      <c r="BW382" s="256"/>
      <c r="BX382" s="256"/>
      <c r="BY382" s="256"/>
      <c r="BZ382" s="256"/>
      <c r="CA382" s="256"/>
      <c r="CB382" s="256"/>
      <c r="CC382" s="256"/>
      <c r="CD382" s="256"/>
      <c r="CE382" s="256"/>
      <c r="CF382" s="256"/>
      <c r="CG382" s="256"/>
      <c r="CH382" s="256"/>
      <c r="CI382" s="256"/>
      <c r="CJ382" s="256"/>
      <c r="CK382" s="256"/>
      <c r="CL382" s="256"/>
      <c r="CM382" s="256"/>
      <c r="CN382" s="256"/>
      <c r="CO382" s="256"/>
      <c r="CP382" s="256"/>
      <c r="CQ382" s="256"/>
      <c r="CR382" s="256"/>
      <c r="CS382" s="256"/>
      <c r="CT382" s="256"/>
      <c r="CU382" s="256"/>
      <c r="CV382" s="256"/>
      <c r="CW382" s="256"/>
      <c r="CX382" s="256"/>
    </row>
    <row r="383" spans="1:102" s="254" customFormat="1" ht="78" customHeight="1">
      <c r="A383" s="322"/>
      <c r="B383" s="323"/>
      <c r="C383" s="323"/>
      <c r="D383" s="324"/>
      <c r="E383" s="325"/>
      <c r="O383" s="256"/>
      <c r="Q383" s="302"/>
      <c r="R383" s="302"/>
      <c r="S383" s="302"/>
      <c r="T383" s="302"/>
      <c r="U383" s="302"/>
      <c r="V383" s="302"/>
      <c r="W383" s="302"/>
      <c r="X383" s="302"/>
      <c r="Y383" s="302"/>
      <c r="Z383" s="302"/>
      <c r="AA383" s="302"/>
      <c r="AB383" s="302"/>
      <c r="AC383" s="302"/>
      <c r="AD383" s="302"/>
      <c r="AE383" s="302"/>
      <c r="AF383" s="302"/>
      <c r="AG383" s="302"/>
      <c r="AH383" s="302"/>
      <c r="AI383" s="256"/>
      <c r="AJ383" s="256"/>
      <c r="AK383" s="256"/>
      <c r="AL383" s="256"/>
      <c r="AM383" s="256"/>
      <c r="AN383" s="256"/>
      <c r="AO383" s="256"/>
      <c r="AP383" s="256"/>
      <c r="AQ383" s="256"/>
      <c r="AR383" s="256"/>
      <c r="AS383" s="255"/>
      <c r="AT383" s="255"/>
      <c r="AU383" s="255"/>
      <c r="AV383" s="255"/>
      <c r="AW383" s="255"/>
      <c r="AX383" s="255"/>
      <c r="AY383" s="255"/>
      <c r="AZ383" s="255"/>
      <c r="BA383" s="255"/>
      <c r="BB383" s="255"/>
      <c r="BC383" s="255"/>
      <c r="BD383" s="255"/>
      <c r="BE383" s="255"/>
      <c r="BF383" s="255"/>
      <c r="BG383" s="256"/>
      <c r="BH383" s="256"/>
      <c r="BI383" s="256"/>
      <c r="BJ383" s="256"/>
      <c r="BK383" s="256"/>
      <c r="BL383" s="256"/>
      <c r="BM383" s="256"/>
      <c r="BN383" s="256"/>
      <c r="BO383" s="256"/>
      <c r="BP383" s="256"/>
      <c r="BQ383" s="256"/>
      <c r="BR383" s="256"/>
      <c r="BS383" s="256"/>
      <c r="BT383" s="256"/>
      <c r="BU383" s="256"/>
      <c r="BV383" s="256"/>
      <c r="BW383" s="256"/>
      <c r="BX383" s="256"/>
      <c r="BY383" s="256"/>
      <c r="BZ383" s="256"/>
      <c r="CA383" s="256"/>
      <c r="CB383" s="256"/>
      <c r="CC383" s="256"/>
      <c r="CD383" s="256"/>
      <c r="CE383" s="256"/>
      <c r="CF383" s="256"/>
      <c r="CG383" s="256"/>
      <c r="CH383" s="256"/>
      <c r="CI383" s="256"/>
      <c r="CJ383" s="256"/>
      <c r="CK383" s="256"/>
      <c r="CL383" s="256"/>
      <c r="CM383" s="256"/>
      <c r="CN383" s="256"/>
      <c r="CO383" s="256"/>
      <c r="CP383" s="256"/>
      <c r="CQ383" s="256"/>
      <c r="CR383" s="256"/>
      <c r="CS383" s="256"/>
      <c r="CT383" s="256"/>
      <c r="CU383" s="256"/>
      <c r="CV383" s="256"/>
      <c r="CW383" s="256"/>
      <c r="CX383" s="256"/>
    </row>
    <row r="384" spans="1:102" s="254" customFormat="1" ht="78" customHeight="1">
      <c r="A384" s="322"/>
      <c r="B384" s="323"/>
      <c r="C384" s="323"/>
      <c r="D384" s="324"/>
      <c r="E384" s="325"/>
      <c r="O384" s="256"/>
      <c r="Q384" s="302"/>
      <c r="R384" s="302"/>
      <c r="S384" s="302"/>
      <c r="T384" s="302"/>
      <c r="U384" s="302"/>
      <c r="V384" s="302"/>
      <c r="W384" s="302"/>
      <c r="X384" s="302"/>
      <c r="Y384" s="302"/>
      <c r="Z384" s="302"/>
      <c r="AA384" s="302"/>
      <c r="AB384" s="302"/>
      <c r="AC384" s="302"/>
      <c r="AD384" s="302"/>
      <c r="AE384" s="302"/>
      <c r="AF384" s="302"/>
      <c r="AG384" s="302"/>
      <c r="AH384" s="302"/>
      <c r="AI384" s="256"/>
      <c r="AJ384" s="256"/>
      <c r="AK384" s="256"/>
      <c r="AL384" s="256"/>
      <c r="AM384" s="256"/>
      <c r="AN384" s="256"/>
      <c r="AO384" s="256"/>
      <c r="AP384" s="256"/>
      <c r="AQ384" s="256"/>
      <c r="AR384" s="256"/>
      <c r="AS384" s="255"/>
      <c r="AT384" s="255"/>
      <c r="AU384" s="255"/>
      <c r="AV384" s="255"/>
      <c r="AW384" s="255"/>
      <c r="AX384" s="255"/>
      <c r="AY384" s="255"/>
      <c r="AZ384" s="255"/>
      <c r="BA384" s="255"/>
      <c r="BB384" s="255"/>
      <c r="BC384" s="255"/>
      <c r="BD384" s="255"/>
      <c r="BE384" s="255"/>
      <c r="BF384" s="255"/>
      <c r="BG384" s="256"/>
      <c r="BH384" s="256"/>
      <c r="BI384" s="256"/>
      <c r="BJ384" s="256"/>
      <c r="BK384" s="256"/>
      <c r="BL384" s="256"/>
      <c r="BM384" s="256"/>
      <c r="BN384" s="256"/>
      <c r="BO384" s="256"/>
      <c r="BP384" s="256"/>
      <c r="BQ384" s="256"/>
      <c r="BR384" s="256"/>
      <c r="BS384" s="256"/>
      <c r="BT384" s="256"/>
      <c r="BU384" s="256"/>
      <c r="BV384" s="256"/>
      <c r="BW384" s="256"/>
      <c r="BX384" s="256"/>
      <c r="BY384" s="256"/>
      <c r="BZ384" s="256"/>
      <c r="CA384" s="256"/>
      <c r="CB384" s="256"/>
      <c r="CC384" s="256"/>
      <c r="CD384" s="256"/>
      <c r="CE384" s="256"/>
      <c r="CF384" s="256"/>
      <c r="CG384" s="256"/>
      <c r="CH384" s="256"/>
      <c r="CI384" s="256"/>
      <c r="CJ384" s="256"/>
      <c r="CK384" s="256"/>
      <c r="CL384" s="256"/>
      <c r="CM384" s="256"/>
      <c r="CN384" s="256"/>
      <c r="CO384" s="256"/>
      <c r="CP384" s="256"/>
      <c r="CQ384" s="256"/>
      <c r="CR384" s="256"/>
      <c r="CS384" s="256"/>
      <c r="CT384" s="256"/>
      <c r="CU384" s="256"/>
      <c r="CV384" s="256"/>
      <c r="CW384" s="256"/>
      <c r="CX384" s="256"/>
    </row>
    <row r="385" spans="1:102" s="254" customFormat="1" ht="78" customHeight="1">
      <c r="A385" s="322"/>
      <c r="B385" s="323"/>
      <c r="C385" s="323"/>
      <c r="D385" s="324"/>
      <c r="E385" s="325"/>
      <c r="O385" s="256"/>
      <c r="Q385" s="302"/>
      <c r="R385" s="302"/>
      <c r="S385" s="302"/>
      <c r="T385" s="302"/>
      <c r="U385" s="302"/>
      <c r="V385" s="302"/>
      <c r="W385" s="302"/>
      <c r="X385" s="302"/>
      <c r="Y385" s="302"/>
      <c r="Z385" s="302"/>
      <c r="AA385" s="302"/>
      <c r="AB385" s="302"/>
      <c r="AC385" s="302"/>
      <c r="AD385" s="302"/>
      <c r="AE385" s="302"/>
      <c r="AF385" s="302"/>
      <c r="AG385" s="302"/>
      <c r="AH385" s="302"/>
      <c r="AI385" s="256"/>
      <c r="AJ385" s="256"/>
      <c r="AK385" s="256"/>
      <c r="AL385" s="256"/>
      <c r="AM385" s="256"/>
      <c r="AN385" s="256"/>
      <c r="AO385" s="256"/>
      <c r="AP385" s="256"/>
      <c r="AQ385" s="256"/>
      <c r="AR385" s="256"/>
      <c r="AS385" s="255"/>
      <c r="AT385" s="255"/>
      <c r="AU385" s="255"/>
      <c r="AV385" s="255"/>
      <c r="AW385" s="255"/>
      <c r="AX385" s="255"/>
      <c r="AY385" s="255"/>
      <c r="AZ385" s="255"/>
      <c r="BA385" s="255"/>
      <c r="BB385" s="255"/>
      <c r="BC385" s="255"/>
      <c r="BD385" s="255"/>
      <c r="BE385" s="255"/>
      <c r="BF385" s="255"/>
      <c r="BG385" s="256"/>
      <c r="BH385" s="256"/>
      <c r="BI385" s="256"/>
      <c r="BJ385" s="256"/>
      <c r="BK385" s="256"/>
      <c r="BL385" s="256"/>
      <c r="BM385" s="256"/>
      <c r="BN385" s="256"/>
      <c r="BO385" s="256"/>
      <c r="BP385" s="256"/>
      <c r="BQ385" s="256"/>
      <c r="BR385" s="256"/>
      <c r="BS385" s="256"/>
      <c r="BT385" s="256"/>
      <c r="BU385" s="256"/>
      <c r="BV385" s="256"/>
      <c r="BW385" s="256"/>
      <c r="BX385" s="256"/>
      <c r="BY385" s="256"/>
      <c r="BZ385" s="256"/>
      <c r="CA385" s="256"/>
      <c r="CB385" s="256"/>
      <c r="CC385" s="256"/>
      <c r="CD385" s="256"/>
      <c r="CE385" s="256"/>
      <c r="CF385" s="256"/>
      <c r="CG385" s="256"/>
      <c r="CH385" s="256"/>
      <c r="CI385" s="256"/>
      <c r="CJ385" s="256"/>
      <c r="CK385" s="256"/>
      <c r="CL385" s="256"/>
      <c r="CM385" s="256"/>
      <c r="CN385" s="256"/>
      <c r="CO385" s="256"/>
      <c r="CP385" s="256"/>
      <c r="CQ385" s="256"/>
      <c r="CR385" s="256"/>
      <c r="CS385" s="256"/>
      <c r="CT385" s="256"/>
      <c r="CU385" s="256"/>
      <c r="CV385" s="256"/>
      <c r="CW385" s="256"/>
      <c r="CX385" s="256"/>
    </row>
    <row r="386" spans="1:102" s="254" customFormat="1" ht="78" customHeight="1">
      <c r="A386" s="322"/>
      <c r="B386" s="323"/>
      <c r="C386" s="323"/>
      <c r="D386" s="324"/>
      <c r="E386" s="325"/>
      <c r="O386" s="256"/>
      <c r="Q386" s="302"/>
      <c r="R386" s="302"/>
      <c r="S386" s="302"/>
      <c r="T386" s="302"/>
      <c r="U386" s="302"/>
      <c r="V386" s="302"/>
      <c r="W386" s="302"/>
      <c r="X386" s="302"/>
      <c r="Y386" s="302"/>
      <c r="Z386" s="302"/>
      <c r="AA386" s="302"/>
      <c r="AB386" s="302"/>
      <c r="AC386" s="302"/>
      <c r="AD386" s="302"/>
      <c r="AE386" s="302"/>
      <c r="AF386" s="302"/>
      <c r="AG386" s="302"/>
      <c r="AH386" s="302"/>
      <c r="AI386" s="256"/>
      <c r="AJ386" s="256"/>
      <c r="AK386" s="256"/>
      <c r="AL386" s="256"/>
      <c r="AM386" s="256"/>
      <c r="AN386" s="256"/>
      <c r="AO386" s="256"/>
      <c r="AP386" s="256"/>
      <c r="AQ386" s="256"/>
      <c r="AR386" s="256"/>
      <c r="AS386" s="255"/>
      <c r="AT386" s="255"/>
      <c r="AU386" s="255"/>
      <c r="AV386" s="255"/>
      <c r="AW386" s="255"/>
      <c r="AX386" s="255"/>
      <c r="AY386" s="255"/>
      <c r="AZ386" s="255"/>
      <c r="BA386" s="255"/>
      <c r="BB386" s="255"/>
      <c r="BC386" s="255"/>
      <c r="BD386" s="255"/>
      <c r="BE386" s="255"/>
      <c r="BF386" s="255"/>
      <c r="BG386" s="256"/>
      <c r="BH386" s="256"/>
      <c r="BI386" s="256"/>
      <c r="BJ386" s="256"/>
      <c r="BK386" s="256"/>
      <c r="BL386" s="256"/>
      <c r="BM386" s="256"/>
      <c r="BN386" s="256"/>
      <c r="BO386" s="256"/>
      <c r="BP386" s="256"/>
      <c r="BQ386" s="256"/>
      <c r="BR386" s="256"/>
      <c r="BS386" s="256"/>
      <c r="BT386" s="256"/>
      <c r="BU386" s="256"/>
      <c r="BV386" s="256"/>
      <c r="BW386" s="256"/>
      <c r="BX386" s="256"/>
      <c r="BY386" s="256"/>
      <c r="BZ386" s="256"/>
      <c r="CA386" s="256"/>
      <c r="CB386" s="256"/>
      <c r="CC386" s="256"/>
      <c r="CD386" s="256"/>
      <c r="CE386" s="256"/>
      <c r="CF386" s="256"/>
      <c r="CG386" s="256"/>
      <c r="CH386" s="256"/>
      <c r="CI386" s="256"/>
      <c r="CJ386" s="256"/>
      <c r="CK386" s="256"/>
      <c r="CL386" s="256"/>
      <c r="CM386" s="256"/>
      <c r="CN386" s="256"/>
      <c r="CO386" s="256"/>
      <c r="CP386" s="256"/>
      <c r="CQ386" s="256"/>
      <c r="CR386" s="256"/>
      <c r="CS386" s="256"/>
      <c r="CT386" s="256"/>
      <c r="CU386" s="256"/>
      <c r="CV386" s="256"/>
      <c r="CW386" s="256"/>
      <c r="CX386" s="256"/>
    </row>
    <row r="387" spans="1:102" s="254" customFormat="1" ht="78" customHeight="1">
      <c r="A387" s="322"/>
      <c r="B387" s="323"/>
      <c r="C387" s="323"/>
      <c r="D387" s="324"/>
      <c r="E387" s="325"/>
      <c r="O387" s="256"/>
      <c r="Q387" s="302"/>
      <c r="R387" s="302"/>
      <c r="S387" s="302"/>
      <c r="T387" s="302"/>
      <c r="U387" s="302"/>
      <c r="V387" s="302"/>
      <c r="W387" s="302"/>
      <c r="X387" s="302"/>
      <c r="Y387" s="302"/>
      <c r="Z387" s="302"/>
      <c r="AA387" s="302"/>
      <c r="AB387" s="302"/>
      <c r="AC387" s="302"/>
      <c r="AD387" s="302"/>
      <c r="AE387" s="302"/>
      <c r="AF387" s="302"/>
      <c r="AG387" s="302"/>
      <c r="AH387" s="302"/>
      <c r="AI387" s="256"/>
      <c r="AJ387" s="256"/>
      <c r="AK387" s="256"/>
      <c r="AL387" s="256"/>
      <c r="AM387" s="256"/>
      <c r="AN387" s="256"/>
      <c r="AO387" s="256"/>
      <c r="AP387" s="256"/>
      <c r="AQ387" s="256"/>
      <c r="AR387" s="256"/>
      <c r="AS387" s="255"/>
      <c r="AT387" s="255"/>
      <c r="AU387" s="255"/>
      <c r="AV387" s="255"/>
      <c r="AW387" s="255"/>
      <c r="AX387" s="255"/>
      <c r="AY387" s="255"/>
      <c r="AZ387" s="255"/>
      <c r="BA387" s="255"/>
      <c r="BB387" s="255"/>
      <c r="BC387" s="255"/>
      <c r="BD387" s="255"/>
      <c r="BE387" s="255"/>
      <c r="BF387" s="255"/>
      <c r="BG387" s="256"/>
      <c r="BH387" s="256"/>
      <c r="BI387" s="256"/>
      <c r="BJ387" s="256"/>
      <c r="BK387" s="256"/>
      <c r="BL387" s="256"/>
      <c r="BM387" s="256"/>
      <c r="BN387" s="256"/>
      <c r="BO387" s="256"/>
      <c r="BP387" s="256"/>
      <c r="BQ387" s="256"/>
      <c r="BR387" s="256"/>
      <c r="BS387" s="256"/>
      <c r="BT387" s="256"/>
      <c r="BU387" s="256"/>
      <c r="BV387" s="256"/>
      <c r="BW387" s="256"/>
      <c r="BX387" s="256"/>
      <c r="BY387" s="256"/>
      <c r="BZ387" s="256"/>
      <c r="CA387" s="256"/>
      <c r="CB387" s="256"/>
      <c r="CC387" s="256"/>
      <c r="CD387" s="256"/>
      <c r="CE387" s="256"/>
      <c r="CF387" s="256"/>
      <c r="CG387" s="256"/>
      <c r="CH387" s="256"/>
      <c r="CI387" s="256"/>
      <c r="CJ387" s="256"/>
      <c r="CK387" s="256"/>
      <c r="CL387" s="256"/>
      <c r="CM387" s="256"/>
      <c r="CN387" s="256"/>
      <c r="CO387" s="256"/>
      <c r="CP387" s="256"/>
      <c r="CQ387" s="256"/>
      <c r="CR387" s="256"/>
      <c r="CS387" s="256"/>
      <c r="CT387" s="256"/>
      <c r="CU387" s="256"/>
      <c r="CV387" s="256"/>
      <c r="CW387" s="256"/>
      <c r="CX387" s="256"/>
    </row>
    <row r="388" spans="1:102" s="254" customFormat="1" ht="78" customHeight="1">
      <c r="A388" s="322"/>
      <c r="B388" s="323"/>
      <c r="C388" s="323"/>
      <c r="D388" s="324"/>
      <c r="E388" s="325"/>
      <c r="O388" s="256"/>
      <c r="Q388" s="302"/>
      <c r="R388" s="302"/>
      <c r="S388" s="302"/>
      <c r="T388" s="302"/>
      <c r="U388" s="302"/>
      <c r="V388" s="302"/>
      <c r="W388" s="302"/>
      <c r="X388" s="302"/>
      <c r="Y388" s="302"/>
      <c r="Z388" s="302"/>
      <c r="AA388" s="302"/>
      <c r="AB388" s="302"/>
      <c r="AC388" s="302"/>
      <c r="AD388" s="302"/>
      <c r="AE388" s="302"/>
      <c r="AF388" s="302"/>
      <c r="AG388" s="302"/>
      <c r="AH388" s="302"/>
      <c r="AI388" s="256"/>
      <c r="AJ388" s="256"/>
      <c r="AK388" s="256"/>
      <c r="AL388" s="256"/>
      <c r="AM388" s="256"/>
      <c r="AN388" s="256"/>
      <c r="AO388" s="256"/>
      <c r="AP388" s="256"/>
      <c r="AQ388" s="256"/>
      <c r="AR388" s="256"/>
      <c r="AS388" s="255"/>
      <c r="AT388" s="255"/>
      <c r="AU388" s="255"/>
      <c r="AV388" s="255"/>
      <c r="AW388" s="255"/>
      <c r="AX388" s="255"/>
      <c r="AY388" s="255"/>
      <c r="AZ388" s="255"/>
      <c r="BA388" s="255"/>
      <c r="BB388" s="255"/>
      <c r="BC388" s="255"/>
      <c r="BD388" s="255"/>
      <c r="BE388" s="255"/>
      <c r="BF388" s="255"/>
      <c r="BG388" s="256"/>
      <c r="BH388" s="256"/>
      <c r="BI388" s="256"/>
      <c r="BJ388" s="256"/>
      <c r="BK388" s="256"/>
      <c r="BL388" s="256"/>
      <c r="BM388" s="256"/>
      <c r="BN388" s="256"/>
      <c r="BO388" s="256"/>
      <c r="BP388" s="256"/>
      <c r="BQ388" s="256"/>
      <c r="BR388" s="256"/>
      <c r="BS388" s="256"/>
      <c r="BT388" s="256"/>
      <c r="BU388" s="256"/>
      <c r="BV388" s="256"/>
      <c r="BW388" s="256"/>
      <c r="BX388" s="256"/>
      <c r="BY388" s="256"/>
      <c r="BZ388" s="256"/>
      <c r="CA388" s="256"/>
      <c r="CB388" s="256"/>
      <c r="CC388" s="256"/>
      <c r="CD388" s="256"/>
      <c r="CE388" s="256"/>
      <c r="CF388" s="256"/>
      <c r="CG388" s="256"/>
      <c r="CH388" s="256"/>
      <c r="CI388" s="256"/>
      <c r="CJ388" s="256"/>
      <c r="CK388" s="256"/>
      <c r="CL388" s="256"/>
      <c r="CM388" s="256"/>
      <c r="CN388" s="256"/>
      <c r="CO388" s="256"/>
      <c r="CP388" s="256"/>
      <c r="CQ388" s="256"/>
      <c r="CR388" s="256"/>
      <c r="CS388" s="256"/>
      <c r="CT388" s="256"/>
      <c r="CU388" s="256"/>
      <c r="CV388" s="256"/>
      <c r="CW388" s="256"/>
      <c r="CX388" s="256"/>
    </row>
    <row r="389" spans="1:102" s="254" customFormat="1" ht="78" customHeight="1">
      <c r="A389" s="322"/>
      <c r="B389" s="323"/>
      <c r="C389" s="323"/>
      <c r="D389" s="324"/>
      <c r="E389" s="325"/>
      <c r="O389" s="256"/>
      <c r="Q389" s="302"/>
      <c r="R389" s="302"/>
      <c r="S389" s="302"/>
      <c r="T389" s="302"/>
      <c r="U389" s="302"/>
      <c r="V389" s="302"/>
      <c r="W389" s="302"/>
      <c r="X389" s="302"/>
      <c r="Y389" s="302"/>
      <c r="Z389" s="302"/>
      <c r="AA389" s="302"/>
      <c r="AB389" s="302"/>
      <c r="AC389" s="302"/>
      <c r="AD389" s="302"/>
      <c r="AE389" s="302"/>
      <c r="AF389" s="302"/>
      <c r="AG389" s="302"/>
      <c r="AH389" s="302"/>
      <c r="AI389" s="256"/>
      <c r="AJ389" s="256"/>
      <c r="AK389" s="256"/>
      <c r="AL389" s="256"/>
      <c r="AM389" s="256"/>
      <c r="AN389" s="256"/>
      <c r="AO389" s="256"/>
      <c r="AP389" s="256"/>
      <c r="AQ389" s="256"/>
      <c r="AR389" s="256"/>
      <c r="AS389" s="255"/>
      <c r="AT389" s="255"/>
      <c r="AU389" s="255"/>
      <c r="AV389" s="255"/>
      <c r="AW389" s="255"/>
      <c r="AX389" s="255"/>
      <c r="AY389" s="255"/>
      <c r="AZ389" s="255"/>
      <c r="BA389" s="255"/>
      <c r="BB389" s="255"/>
      <c r="BC389" s="255"/>
      <c r="BD389" s="255"/>
      <c r="BE389" s="255"/>
      <c r="BF389" s="255"/>
      <c r="BG389" s="256"/>
      <c r="BH389" s="256"/>
      <c r="BI389" s="256"/>
      <c r="BJ389" s="256"/>
      <c r="BK389" s="256"/>
      <c r="BL389" s="256"/>
      <c r="BM389" s="256"/>
      <c r="BN389" s="256"/>
      <c r="BO389" s="256"/>
      <c r="BP389" s="256"/>
      <c r="BQ389" s="256"/>
      <c r="BR389" s="256"/>
      <c r="BS389" s="256"/>
      <c r="BT389" s="256"/>
      <c r="BU389" s="256"/>
      <c r="BV389" s="256"/>
      <c r="BW389" s="256"/>
      <c r="BX389" s="256"/>
      <c r="BY389" s="256"/>
      <c r="BZ389" s="256"/>
      <c r="CA389" s="256"/>
      <c r="CB389" s="256"/>
      <c r="CC389" s="256"/>
      <c r="CD389" s="256"/>
      <c r="CE389" s="256"/>
      <c r="CF389" s="256"/>
      <c r="CG389" s="256"/>
      <c r="CH389" s="256"/>
      <c r="CI389" s="256"/>
      <c r="CJ389" s="256"/>
      <c r="CK389" s="256"/>
      <c r="CL389" s="256"/>
      <c r="CM389" s="256"/>
      <c r="CN389" s="256"/>
      <c r="CO389" s="256"/>
      <c r="CP389" s="256"/>
      <c r="CQ389" s="256"/>
      <c r="CR389" s="256"/>
      <c r="CS389" s="256"/>
      <c r="CT389" s="256"/>
      <c r="CU389" s="256"/>
      <c r="CV389" s="256"/>
      <c r="CW389" s="256"/>
      <c r="CX389" s="256"/>
    </row>
    <row r="390" spans="1:102" s="254" customFormat="1" ht="78" customHeight="1">
      <c r="A390" s="322"/>
      <c r="B390" s="323"/>
      <c r="C390" s="323"/>
      <c r="D390" s="324"/>
      <c r="E390" s="325"/>
      <c r="O390" s="256"/>
      <c r="Q390" s="302"/>
      <c r="R390" s="302"/>
      <c r="S390" s="302"/>
      <c r="T390" s="302"/>
      <c r="U390" s="302"/>
      <c r="V390" s="302"/>
      <c r="W390" s="302"/>
      <c r="X390" s="302"/>
      <c r="Y390" s="302"/>
      <c r="Z390" s="302"/>
      <c r="AA390" s="302"/>
      <c r="AB390" s="302"/>
      <c r="AC390" s="302"/>
      <c r="AD390" s="302"/>
      <c r="AE390" s="302"/>
      <c r="AF390" s="302"/>
      <c r="AG390" s="302"/>
      <c r="AH390" s="302"/>
      <c r="AI390" s="256"/>
      <c r="AJ390" s="256"/>
      <c r="AK390" s="256"/>
      <c r="AL390" s="256"/>
      <c r="AM390" s="256"/>
      <c r="AN390" s="256"/>
      <c r="AO390" s="256"/>
      <c r="AP390" s="256"/>
      <c r="AQ390" s="256"/>
      <c r="AR390" s="256"/>
      <c r="AS390" s="255"/>
      <c r="AT390" s="255"/>
      <c r="AU390" s="255"/>
      <c r="AV390" s="255"/>
      <c r="AW390" s="255"/>
      <c r="AX390" s="255"/>
      <c r="AY390" s="255"/>
      <c r="AZ390" s="255"/>
      <c r="BA390" s="255"/>
      <c r="BB390" s="255"/>
      <c r="BC390" s="255"/>
      <c r="BD390" s="255"/>
      <c r="BE390" s="255"/>
      <c r="BF390" s="255"/>
      <c r="BG390" s="256"/>
      <c r="BH390" s="256"/>
      <c r="BI390" s="256"/>
      <c r="BJ390" s="256"/>
      <c r="BK390" s="256"/>
      <c r="BL390" s="256"/>
      <c r="BM390" s="256"/>
      <c r="BN390" s="256"/>
      <c r="BO390" s="256"/>
      <c r="BP390" s="256"/>
      <c r="BQ390" s="256"/>
      <c r="BR390" s="256"/>
      <c r="BS390" s="256"/>
      <c r="BT390" s="256"/>
      <c r="BU390" s="256"/>
      <c r="BV390" s="256"/>
      <c r="BW390" s="256"/>
      <c r="BX390" s="256"/>
      <c r="BY390" s="256"/>
      <c r="BZ390" s="256"/>
      <c r="CA390" s="256"/>
      <c r="CB390" s="256"/>
      <c r="CC390" s="256"/>
      <c r="CD390" s="256"/>
      <c r="CE390" s="256"/>
      <c r="CF390" s="256"/>
      <c r="CG390" s="256"/>
      <c r="CH390" s="256"/>
      <c r="CI390" s="256"/>
      <c r="CJ390" s="256"/>
      <c r="CK390" s="256"/>
      <c r="CL390" s="256"/>
      <c r="CM390" s="256"/>
      <c r="CN390" s="256"/>
      <c r="CO390" s="256"/>
      <c r="CP390" s="256"/>
      <c r="CQ390" s="256"/>
      <c r="CR390" s="256"/>
      <c r="CS390" s="256"/>
      <c r="CT390" s="256"/>
      <c r="CU390" s="256"/>
      <c r="CV390" s="256"/>
      <c r="CW390" s="256"/>
      <c r="CX390" s="256"/>
    </row>
    <row r="391" spans="1:102" s="254" customFormat="1" ht="78" customHeight="1">
      <c r="A391" s="322"/>
      <c r="B391" s="323"/>
      <c r="C391" s="323"/>
      <c r="D391" s="324"/>
      <c r="E391" s="325"/>
      <c r="O391" s="256"/>
      <c r="Q391" s="302"/>
      <c r="R391" s="302"/>
      <c r="S391" s="302"/>
      <c r="T391" s="302"/>
      <c r="U391" s="302"/>
      <c r="V391" s="302"/>
      <c r="W391" s="302"/>
      <c r="X391" s="302"/>
      <c r="Y391" s="302"/>
      <c r="Z391" s="302"/>
      <c r="AA391" s="302"/>
      <c r="AB391" s="302"/>
      <c r="AC391" s="302"/>
      <c r="AD391" s="302"/>
      <c r="AE391" s="302"/>
      <c r="AF391" s="302"/>
      <c r="AG391" s="302"/>
      <c r="AH391" s="302"/>
      <c r="AI391" s="256"/>
      <c r="AJ391" s="256"/>
      <c r="AK391" s="256"/>
      <c r="AL391" s="256"/>
      <c r="AM391" s="256"/>
      <c r="AN391" s="256"/>
      <c r="AO391" s="256"/>
      <c r="AP391" s="256"/>
      <c r="AQ391" s="256"/>
      <c r="AR391" s="256"/>
      <c r="AS391" s="255"/>
      <c r="AT391" s="255"/>
      <c r="AU391" s="255"/>
      <c r="AV391" s="255"/>
      <c r="AW391" s="255"/>
      <c r="AX391" s="255"/>
      <c r="AY391" s="255"/>
      <c r="AZ391" s="255"/>
      <c r="BA391" s="255"/>
      <c r="BB391" s="255"/>
      <c r="BC391" s="255"/>
      <c r="BD391" s="255"/>
      <c r="BE391" s="255"/>
      <c r="BF391" s="255"/>
      <c r="BG391" s="256"/>
      <c r="BH391" s="256"/>
      <c r="BI391" s="256"/>
      <c r="BJ391" s="256"/>
      <c r="BK391" s="256"/>
      <c r="BL391" s="256"/>
      <c r="BM391" s="256"/>
      <c r="BN391" s="256"/>
      <c r="BO391" s="256"/>
      <c r="BP391" s="256"/>
      <c r="BQ391" s="256"/>
      <c r="BR391" s="256"/>
      <c r="BS391" s="256"/>
      <c r="BT391" s="256"/>
      <c r="BU391" s="256"/>
      <c r="BV391" s="256"/>
      <c r="BW391" s="256"/>
      <c r="BX391" s="256"/>
      <c r="BY391" s="256"/>
      <c r="BZ391" s="256"/>
      <c r="CA391" s="256"/>
      <c r="CB391" s="256"/>
      <c r="CC391" s="256"/>
      <c r="CD391" s="256"/>
      <c r="CE391" s="256"/>
      <c r="CF391" s="256"/>
      <c r="CG391" s="256"/>
      <c r="CH391" s="256"/>
      <c r="CI391" s="256"/>
      <c r="CJ391" s="256"/>
      <c r="CK391" s="256"/>
      <c r="CL391" s="256"/>
      <c r="CM391" s="256"/>
      <c r="CN391" s="256"/>
      <c r="CO391" s="256"/>
      <c r="CP391" s="256"/>
      <c r="CQ391" s="256"/>
      <c r="CR391" s="256"/>
      <c r="CS391" s="256"/>
      <c r="CT391" s="256"/>
      <c r="CU391" s="256"/>
      <c r="CV391" s="256"/>
      <c r="CW391" s="256"/>
      <c r="CX391" s="256"/>
    </row>
    <row r="392" spans="1:102" s="254" customFormat="1" ht="78" customHeight="1">
      <c r="A392" s="322"/>
      <c r="B392" s="323"/>
      <c r="C392" s="323"/>
      <c r="D392" s="324"/>
      <c r="E392" s="325"/>
      <c r="O392" s="256"/>
      <c r="Q392" s="302"/>
      <c r="R392" s="302"/>
      <c r="S392" s="302"/>
      <c r="T392" s="302"/>
      <c r="U392" s="302"/>
      <c r="V392" s="302"/>
      <c r="W392" s="302"/>
      <c r="X392" s="302"/>
      <c r="Y392" s="302"/>
      <c r="Z392" s="302"/>
      <c r="AA392" s="302"/>
      <c r="AB392" s="302"/>
      <c r="AC392" s="302"/>
      <c r="AD392" s="302"/>
      <c r="AE392" s="302"/>
      <c r="AF392" s="302"/>
      <c r="AG392" s="302"/>
      <c r="AH392" s="302"/>
      <c r="AI392" s="256"/>
      <c r="AJ392" s="256"/>
      <c r="AK392" s="256"/>
      <c r="AL392" s="256"/>
      <c r="AM392" s="256"/>
      <c r="AN392" s="256"/>
      <c r="AO392" s="256"/>
      <c r="AP392" s="256"/>
      <c r="AQ392" s="256"/>
      <c r="AR392" s="256"/>
      <c r="AS392" s="255"/>
      <c r="AT392" s="255"/>
      <c r="AU392" s="255"/>
      <c r="AV392" s="255"/>
      <c r="AW392" s="255"/>
      <c r="AX392" s="255"/>
      <c r="AY392" s="255"/>
      <c r="AZ392" s="255"/>
      <c r="BA392" s="255"/>
      <c r="BB392" s="255"/>
      <c r="BC392" s="255"/>
      <c r="BD392" s="255"/>
      <c r="BE392" s="255"/>
      <c r="BF392" s="255"/>
      <c r="BG392" s="256"/>
      <c r="BH392" s="256"/>
      <c r="BI392" s="256"/>
      <c r="BJ392" s="256"/>
      <c r="BK392" s="256"/>
      <c r="BL392" s="256"/>
      <c r="BM392" s="256"/>
      <c r="BN392" s="256"/>
      <c r="BO392" s="256"/>
      <c r="BP392" s="256"/>
      <c r="BQ392" s="256"/>
      <c r="BR392" s="256"/>
      <c r="BS392" s="256"/>
      <c r="BT392" s="256"/>
      <c r="BU392" s="256"/>
      <c r="BV392" s="256"/>
      <c r="BW392" s="256"/>
      <c r="BX392" s="256"/>
      <c r="BY392" s="256"/>
      <c r="BZ392" s="256"/>
      <c r="CA392" s="256"/>
      <c r="CB392" s="256"/>
      <c r="CC392" s="256"/>
      <c r="CD392" s="256"/>
      <c r="CE392" s="256"/>
      <c r="CF392" s="256"/>
      <c r="CG392" s="256"/>
      <c r="CH392" s="256"/>
      <c r="CI392" s="256"/>
      <c r="CJ392" s="256"/>
      <c r="CK392" s="256"/>
      <c r="CL392" s="256"/>
      <c r="CM392" s="256"/>
      <c r="CN392" s="256"/>
      <c r="CO392" s="256"/>
      <c r="CP392" s="256"/>
      <c r="CQ392" s="256"/>
      <c r="CR392" s="256"/>
      <c r="CS392" s="256"/>
      <c r="CT392" s="256"/>
      <c r="CU392" s="256"/>
      <c r="CV392" s="256"/>
      <c r="CW392" s="256"/>
      <c r="CX392" s="256"/>
    </row>
    <row r="393" spans="1:102" s="254" customFormat="1" ht="78" customHeight="1">
      <c r="A393" s="322"/>
      <c r="B393" s="323"/>
      <c r="C393" s="323"/>
      <c r="D393" s="324"/>
      <c r="E393" s="325"/>
      <c r="O393" s="256"/>
      <c r="Q393" s="302"/>
      <c r="R393" s="302"/>
      <c r="S393" s="302"/>
      <c r="T393" s="302"/>
      <c r="U393" s="302"/>
      <c r="V393" s="302"/>
      <c r="W393" s="302"/>
      <c r="X393" s="302"/>
      <c r="Y393" s="302"/>
      <c r="Z393" s="302"/>
      <c r="AA393" s="302"/>
      <c r="AB393" s="302"/>
      <c r="AC393" s="302"/>
      <c r="AD393" s="302"/>
      <c r="AE393" s="302"/>
      <c r="AF393" s="302"/>
      <c r="AG393" s="302"/>
      <c r="AH393" s="302"/>
      <c r="AI393" s="256"/>
      <c r="AJ393" s="256"/>
      <c r="AK393" s="256"/>
      <c r="AL393" s="256"/>
      <c r="AM393" s="256"/>
      <c r="AN393" s="256"/>
      <c r="AO393" s="256"/>
      <c r="AP393" s="256"/>
      <c r="AQ393" s="256"/>
      <c r="AR393" s="256"/>
      <c r="AS393" s="255"/>
      <c r="AT393" s="255"/>
      <c r="AU393" s="255"/>
      <c r="AV393" s="255"/>
      <c r="AW393" s="255"/>
      <c r="AX393" s="255"/>
      <c r="AY393" s="255"/>
      <c r="AZ393" s="255"/>
      <c r="BA393" s="255"/>
      <c r="BB393" s="255"/>
      <c r="BC393" s="255"/>
      <c r="BD393" s="255"/>
      <c r="BE393" s="255"/>
      <c r="BF393" s="255"/>
      <c r="BG393" s="256"/>
      <c r="BH393" s="256"/>
      <c r="BI393" s="256"/>
      <c r="BJ393" s="256"/>
      <c r="BK393" s="256"/>
      <c r="BL393" s="256"/>
      <c r="BM393" s="256"/>
      <c r="BN393" s="256"/>
      <c r="BO393" s="256"/>
      <c r="BP393" s="256"/>
      <c r="BQ393" s="256"/>
      <c r="BR393" s="256"/>
      <c r="BS393" s="256"/>
      <c r="BT393" s="256"/>
      <c r="BU393" s="256"/>
      <c r="BV393" s="256"/>
      <c r="BW393" s="256"/>
      <c r="BX393" s="256"/>
      <c r="BY393" s="256"/>
      <c r="BZ393" s="256"/>
      <c r="CA393" s="256"/>
      <c r="CB393" s="256"/>
      <c r="CC393" s="256"/>
      <c r="CD393" s="256"/>
      <c r="CE393" s="256"/>
      <c r="CF393" s="256"/>
      <c r="CG393" s="256"/>
      <c r="CH393" s="256"/>
      <c r="CI393" s="256"/>
      <c r="CJ393" s="256"/>
      <c r="CK393" s="256"/>
      <c r="CL393" s="256"/>
      <c r="CM393" s="256"/>
      <c r="CN393" s="256"/>
      <c r="CO393" s="256"/>
      <c r="CP393" s="256"/>
      <c r="CQ393" s="256"/>
      <c r="CR393" s="256"/>
      <c r="CS393" s="256"/>
      <c r="CT393" s="256"/>
      <c r="CU393" s="256"/>
      <c r="CV393" s="256"/>
      <c r="CW393" s="256"/>
      <c r="CX393" s="256"/>
    </row>
    <row r="394" spans="1:102" s="254" customFormat="1" ht="78" customHeight="1">
      <c r="A394" s="322"/>
      <c r="B394" s="323"/>
      <c r="C394" s="323"/>
      <c r="D394" s="324"/>
      <c r="E394" s="325"/>
      <c r="O394" s="256"/>
      <c r="Q394" s="302"/>
      <c r="R394" s="302"/>
      <c r="S394" s="302"/>
      <c r="T394" s="302"/>
      <c r="U394" s="302"/>
      <c r="V394" s="302"/>
      <c r="W394" s="302"/>
      <c r="X394" s="302"/>
      <c r="Y394" s="302"/>
      <c r="Z394" s="302"/>
      <c r="AA394" s="302"/>
      <c r="AB394" s="302"/>
      <c r="AC394" s="302"/>
      <c r="AD394" s="302"/>
      <c r="AE394" s="302"/>
      <c r="AF394" s="302"/>
      <c r="AG394" s="302"/>
      <c r="AH394" s="302"/>
      <c r="AI394" s="256"/>
      <c r="AJ394" s="256"/>
      <c r="AK394" s="256"/>
      <c r="AL394" s="256"/>
      <c r="AM394" s="256"/>
      <c r="AN394" s="256"/>
      <c r="AO394" s="256"/>
      <c r="AP394" s="256"/>
      <c r="AQ394" s="256"/>
      <c r="AR394" s="256"/>
      <c r="AS394" s="255"/>
      <c r="AT394" s="255"/>
      <c r="AU394" s="255"/>
      <c r="AV394" s="255"/>
      <c r="AW394" s="255"/>
      <c r="AX394" s="255"/>
      <c r="AY394" s="255"/>
      <c r="AZ394" s="255"/>
      <c r="BA394" s="255"/>
      <c r="BB394" s="255"/>
      <c r="BC394" s="255"/>
      <c r="BD394" s="255"/>
      <c r="BE394" s="255"/>
      <c r="BF394" s="255"/>
      <c r="BG394" s="256"/>
      <c r="BH394" s="256"/>
      <c r="BI394" s="256"/>
      <c r="BJ394" s="256"/>
      <c r="BK394" s="256"/>
      <c r="BL394" s="256"/>
      <c r="BM394" s="256"/>
      <c r="BN394" s="256"/>
      <c r="BO394" s="256"/>
      <c r="BP394" s="256"/>
      <c r="BQ394" s="256"/>
      <c r="BR394" s="256"/>
      <c r="BS394" s="256"/>
      <c r="BT394" s="256"/>
      <c r="BU394" s="256"/>
      <c r="BV394" s="256"/>
      <c r="BW394" s="256"/>
      <c r="BX394" s="256"/>
      <c r="BY394" s="256"/>
      <c r="BZ394" s="256"/>
      <c r="CA394" s="256"/>
      <c r="CB394" s="256"/>
      <c r="CC394" s="256"/>
      <c r="CD394" s="256"/>
      <c r="CE394" s="256"/>
      <c r="CF394" s="256"/>
      <c r="CG394" s="256"/>
      <c r="CH394" s="256"/>
      <c r="CI394" s="256"/>
      <c r="CJ394" s="256"/>
      <c r="CK394" s="256"/>
      <c r="CL394" s="256"/>
      <c r="CM394" s="256"/>
      <c r="CN394" s="256"/>
      <c r="CO394" s="256"/>
      <c r="CP394" s="256"/>
      <c r="CQ394" s="256"/>
      <c r="CR394" s="256"/>
      <c r="CS394" s="256"/>
      <c r="CT394" s="256"/>
      <c r="CU394" s="256"/>
      <c r="CV394" s="256"/>
      <c r="CW394" s="256"/>
      <c r="CX394" s="256"/>
    </row>
    <row r="395" spans="1:102" s="254" customFormat="1" ht="78" customHeight="1">
      <c r="A395" s="322"/>
      <c r="B395" s="323"/>
      <c r="C395" s="323"/>
      <c r="D395" s="324"/>
      <c r="E395" s="325"/>
      <c r="O395" s="256"/>
      <c r="Q395" s="302"/>
      <c r="R395" s="302"/>
      <c r="S395" s="302"/>
      <c r="T395" s="302"/>
      <c r="U395" s="302"/>
      <c r="V395" s="302"/>
      <c r="W395" s="302"/>
      <c r="X395" s="302"/>
      <c r="Y395" s="302"/>
      <c r="Z395" s="302"/>
      <c r="AA395" s="302"/>
      <c r="AB395" s="302"/>
      <c r="AC395" s="302"/>
      <c r="AD395" s="302"/>
      <c r="AE395" s="302"/>
      <c r="AF395" s="302"/>
      <c r="AG395" s="302"/>
      <c r="AH395" s="302"/>
      <c r="AI395" s="256"/>
      <c r="AJ395" s="256"/>
      <c r="AK395" s="256"/>
      <c r="AL395" s="256"/>
      <c r="AM395" s="256"/>
      <c r="AN395" s="256"/>
      <c r="AO395" s="256"/>
      <c r="AP395" s="256"/>
      <c r="AQ395" s="256"/>
      <c r="AR395" s="256"/>
      <c r="AS395" s="255"/>
      <c r="AT395" s="255"/>
      <c r="AU395" s="255"/>
      <c r="AV395" s="255"/>
      <c r="AW395" s="255"/>
      <c r="AX395" s="255"/>
      <c r="AY395" s="255"/>
      <c r="AZ395" s="255"/>
      <c r="BA395" s="255"/>
      <c r="BB395" s="255"/>
      <c r="BC395" s="255"/>
      <c r="BD395" s="255"/>
      <c r="BE395" s="255"/>
      <c r="BF395" s="255"/>
      <c r="BG395" s="256"/>
      <c r="BH395" s="256"/>
      <c r="BI395" s="256"/>
      <c r="BJ395" s="256"/>
      <c r="BK395" s="256"/>
      <c r="BL395" s="256"/>
      <c r="BM395" s="256"/>
      <c r="BN395" s="256"/>
      <c r="BO395" s="256"/>
      <c r="BP395" s="256"/>
      <c r="BQ395" s="256"/>
      <c r="BR395" s="256"/>
      <c r="BS395" s="256"/>
      <c r="BT395" s="256"/>
      <c r="BU395" s="256"/>
      <c r="BV395" s="256"/>
      <c r="BW395" s="256"/>
      <c r="BX395" s="256"/>
      <c r="BY395" s="256"/>
      <c r="BZ395" s="256"/>
      <c r="CA395" s="256"/>
      <c r="CB395" s="256"/>
      <c r="CC395" s="256"/>
      <c r="CD395" s="256"/>
      <c r="CE395" s="256"/>
      <c r="CF395" s="256"/>
      <c r="CG395" s="256"/>
      <c r="CH395" s="256"/>
      <c r="CI395" s="256"/>
      <c r="CJ395" s="256"/>
      <c r="CK395" s="256"/>
      <c r="CL395" s="256"/>
      <c r="CM395" s="256"/>
      <c r="CN395" s="256"/>
      <c r="CO395" s="256"/>
      <c r="CP395" s="256"/>
      <c r="CQ395" s="256"/>
      <c r="CR395" s="256"/>
      <c r="CS395" s="256"/>
      <c r="CT395" s="256"/>
      <c r="CU395" s="256"/>
      <c r="CV395" s="256"/>
      <c r="CW395" s="256"/>
      <c r="CX395" s="256"/>
    </row>
    <row r="396" spans="1:102" s="254" customFormat="1" ht="78" customHeight="1">
      <c r="A396" s="322"/>
      <c r="B396" s="323"/>
      <c r="C396" s="323"/>
      <c r="D396" s="324"/>
      <c r="E396" s="325"/>
      <c r="O396" s="256"/>
      <c r="Q396" s="302"/>
      <c r="R396" s="302"/>
      <c r="S396" s="302"/>
      <c r="T396" s="302"/>
      <c r="U396" s="302"/>
      <c r="V396" s="302"/>
      <c r="W396" s="302"/>
      <c r="X396" s="302"/>
      <c r="Y396" s="302"/>
      <c r="Z396" s="302"/>
      <c r="AA396" s="302"/>
      <c r="AB396" s="302"/>
      <c r="AC396" s="302"/>
      <c r="AD396" s="302"/>
      <c r="AE396" s="302"/>
      <c r="AF396" s="302"/>
      <c r="AG396" s="302"/>
      <c r="AH396" s="302"/>
      <c r="AI396" s="256"/>
      <c r="AJ396" s="256"/>
      <c r="AK396" s="256"/>
      <c r="AL396" s="256"/>
      <c r="AM396" s="256"/>
      <c r="AN396" s="256"/>
      <c r="AO396" s="256"/>
      <c r="AP396" s="256"/>
      <c r="AQ396" s="256"/>
      <c r="AR396" s="256"/>
      <c r="AS396" s="255"/>
      <c r="AT396" s="255"/>
      <c r="AU396" s="255"/>
      <c r="AV396" s="255"/>
      <c r="AW396" s="255"/>
      <c r="AX396" s="255"/>
      <c r="AY396" s="255"/>
      <c r="AZ396" s="255"/>
      <c r="BA396" s="255"/>
      <c r="BB396" s="255"/>
      <c r="BC396" s="255"/>
      <c r="BD396" s="255"/>
      <c r="BE396" s="255"/>
      <c r="BF396" s="255"/>
      <c r="BG396" s="256"/>
      <c r="BH396" s="256"/>
      <c r="BI396" s="256"/>
      <c r="BJ396" s="256"/>
      <c r="BK396" s="256"/>
      <c r="BL396" s="256"/>
      <c r="BM396" s="256"/>
      <c r="BN396" s="256"/>
      <c r="BO396" s="256"/>
      <c r="BP396" s="256"/>
      <c r="BQ396" s="256"/>
      <c r="BR396" s="256"/>
      <c r="BS396" s="256"/>
      <c r="BT396" s="256"/>
      <c r="BU396" s="256"/>
      <c r="BV396" s="256"/>
      <c r="BW396" s="256"/>
      <c r="BX396" s="256"/>
      <c r="BY396" s="256"/>
      <c r="BZ396" s="256"/>
      <c r="CA396" s="256"/>
      <c r="CB396" s="256"/>
      <c r="CC396" s="256"/>
      <c r="CD396" s="256"/>
      <c r="CE396" s="256"/>
      <c r="CF396" s="256"/>
      <c r="CG396" s="256"/>
      <c r="CH396" s="256"/>
      <c r="CI396" s="256"/>
      <c r="CJ396" s="256"/>
      <c r="CK396" s="256"/>
      <c r="CL396" s="256"/>
      <c r="CM396" s="256"/>
      <c r="CN396" s="256"/>
      <c r="CO396" s="256"/>
      <c r="CP396" s="256"/>
      <c r="CQ396" s="256"/>
      <c r="CR396" s="256"/>
      <c r="CS396" s="256"/>
      <c r="CT396" s="256"/>
      <c r="CU396" s="256"/>
      <c r="CV396" s="256"/>
      <c r="CW396" s="256"/>
      <c r="CX396" s="256"/>
    </row>
    <row r="397" spans="1:102" s="254" customFormat="1" ht="78" customHeight="1">
      <c r="A397" s="322"/>
      <c r="B397" s="323"/>
      <c r="C397" s="323"/>
      <c r="D397" s="324"/>
      <c r="E397" s="325"/>
      <c r="O397" s="256"/>
      <c r="Q397" s="302"/>
      <c r="R397" s="302"/>
      <c r="S397" s="302"/>
      <c r="T397" s="302"/>
      <c r="U397" s="302"/>
      <c r="V397" s="302"/>
      <c r="W397" s="302"/>
      <c r="X397" s="302"/>
      <c r="Y397" s="302"/>
      <c r="Z397" s="302"/>
      <c r="AA397" s="302"/>
      <c r="AB397" s="302"/>
      <c r="AC397" s="302"/>
      <c r="AD397" s="302"/>
      <c r="AE397" s="302"/>
      <c r="AF397" s="302"/>
      <c r="AG397" s="302"/>
      <c r="AH397" s="302"/>
      <c r="AI397" s="256"/>
      <c r="AJ397" s="256"/>
      <c r="AK397" s="256"/>
      <c r="AL397" s="256"/>
      <c r="AM397" s="256"/>
      <c r="AN397" s="256"/>
      <c r="AO397" s="256"/>
      <c r="AP397" s="256"/>
      <c r="AQ397" s="256"/>
      <c r="AR397" s="256"/>
      <c r="AS397" s="255"/>
      <c r="AT397" s="255"/>
      <c r="AU397" s="255"/>
      <c r="AV397" s="255"/>
      <c r="AW397" s="255"/>
      <c r="AX397" s="255"/>
      <c r="AY397" s="255"/>
      <c r="AZ397" s="255"/>
      <c r="BA397" s="255"/>
      <c r="BB397" s="255"/>
      <c r="BC397" s="255"/>
      <c r="BD397" s="255"/>
      <c r="BE397" s="255"/>
      <c r="BF397" s="255"/>
      <c r="BG397" s="256"/>
      <c r="BH397" s="256"/>
      <c r="BI397" s="256"/>
      <c r="BJ397" s="256"/>
      <c r="BK397" s="256"/>
      <c r="BL397" s="256"/>
      <c r="BM397" s="256"/>
      <c r="BN397" s="256"/>
      <c r="BO397" s="256"/>
      <c r="BP397" s="256"/>
      <c r="BQ397" s="256"/>
      <c r="BR397" s="256"/>
      <c r="BS397" s="256"/>
      <c r="BT397" s="256"/>
      <c r="BU397" s="256"/>
      <c r="BV397" s="256"/>
      <c r="BW397" s="256"/>
      <c r="BX397" s="256"/>
      <c r="BY397" s="256"/>
      <c r="BZ397" s="256"/>
      <c r="CA397" s="256"/>
      <c r="CB397" s="256"/>
      <c r="CC397" s="256"/>
      <c r="CD397" s="256"/>
      <c r="CE397" s="256"/>
      <c r="CF397" s="256"/>
      <c r="CG397" s="256"/>
      <c r="CH397" s="256"/>
      <c r="CI397" s="256"/>
      <c r="CJ397" s="256"/>
      <c r="CK397" s="256"/>
      <c r="CL397" s="256"/>
      <c r="CM397" s="256"/>
      <c r="CN397" s="256"/>
      <c r="CO397" s="256"/>
      <c r="CP397" s="256"/>
      <c r="CQ397" s="256"/>
      <c r="CR397" s="256"/>
      <c r="CS397" s="256"/>
      <c r="CT397" s="256"/>
      <c r="CU397" s="256"/>
      <c r="CV397" s="256"/>
      <c r="CW397" s="256"/>
      <c r="CX397" s="256"/>
    </row>
    <row r="398" spans="1:102" s="254" customFormat="1" ht="78" customHeight="1">
      <c r="A398" s="322"/>
      <c r="B398" s="323"/>
      <c r="C398" s="323"/>
      <c r="D398" s="324"/>
      <c r="E398" s="325"/>
      <c r="O398" s="256"/>
      <c r="Q398" s="302"/>
      <c r="R398" s="302"/>
      <c r="S398" s="302"/>
      <c r="T398" s="302"/>
      <c r="U398" s="302"/>
      <c r="V398" s="302"/>
      <c r="W398" s="302"/>
      <c r="X398" s="302"/>
      <c r="Y398" s="302"/>
      <c r="Z398" s="302"/>
      <c r="AA398" s="302"/>
      <c r="AB398" s="302"/>
      <c r="AC398" s="302"/>
      <c r="AD398" s="302"/>
      <c r="AE398" s="302"/>
      <c r="AF398" s="302"/>
      <c r="AG398" s="302"/>
      <c r="AH398" s="302"/>
      <c r="AI398" s="256"/>
      <c r="AJ398" s="256"/>
      <c r="AK398" s="256"/>
      <c r="AL398" s="256"/>
      <c r="AM398" s="256"/>
      <c r="AN398" s="256"/>
      <c r="AO398" s="256"/>
      <c r="AP398" s="256"/>
      <c r="AQ398" s="256"/>
      <c r="AR398" s="256"/>
      <c r="AS398" s="255"/>
      <c r="AT398" s="255"/>
      <c r="AU398" s="255"/>
      <c r="AV398" s="255"/>
      <c r="AW398" s="255"/>
      <c r="AX398" s="255"/>
      <c r="AY398" s="255"/>
      <c r="AZ398" s="255"/>
      <c r="BA398" s="255"/>
      <c r="BB398" s="255"/>
      <c r="BC398" s="255"/>
      <c r="BD398" s="255"/>
      <c r="BE398" s="255"/>
      <c r="BF398" s="255"/>
      <c r="BG398" s="256"/>
      <c r="BH398" s="256"/>
      <c r="BI398" s="256"/>
      <c r="BJ398" s="256"/>
      <c r="BK398" s="256"/>
      <c r="BL398" s="256"/>
      <c r="BM398" s="256"/>
      <c r="BN398" s="256"/>
      <c r="BO398" s="256"/>
      <c r="BP398" s="256"/>
      <c r="BQ398" s="256"/>
      <c r="BR398" s="256"/>
      <c r="BS398" s="256"/>
      <c r="BT398" s="256"/>
      <c r="BU398" s="256"/>
      <c r="BV398" s="256"/>
      <c r="BW398" s="256"/>
      <c r="BX398" s="256"/>
      <c r="BY398" s="256"/>
      <c r="BZ398" s="256"/>
      <c r="CA398" s="256"/>
      <c r="CB398" s="256"/>
      <c r="CC398" s="256"/>
      <c r="CD398" s="256"/>
      <c r="CE398" s="256"/>
      <c r="CF398" s="256"/>
      <c r="CG398" s="256"/>
      <c r="CH398" s="256"/>
      <c r="CI398" s="256"/>
      <c r="CJ398" s="256"/>
      <c r="CK398" s="256"/>
      <c r="CL398" s="256"/>
      <c r="CM398" s="256"/>
      <c r="CN398" s="256"/>
      <c r="CO398" s="256"/>
      <c r="CP398" s="256"/>
      <c r="CQ398" s="256"/>
      <c r="CR398" s="256"/>
      <c r="CS398" s="256"/>
      <c r="CT398" s="256"/>
      <c r="CU398" s="256"/>
      <c r="CV398" s="256"/>
      <c r="CW398" s="256"/>
      <c r="CX398" s="256"/>
    </row>
    <row r="399" spans="1:102" s="254" customFormat="1" ht="78" customHeight="1">
      <c r="A399" s="322"/>
      <c r="B399" s="323"/>
      <c r="C399" s="323"/>
      <c r="D399" s="324"/>
      <c r="E399" s="325"/>
      <c r="O399" s="256"/>
      <c r="Q399" s="302"/>
      <c r="R399" s="302"/>
      <c r="S399" s="302"/>
      <c r="T399" s="302"/>
      <c r="U399" s="302"/>
      <c r="V399" s="302"/>
      <c r="W399" s="302"/>
      <c r="X399" s="302"/>
      <c r="Y399" s="302"/>
      <c r="Z399" s="302"/>
      <c r="AA399" s="302"/>
      <c r="AB399" s="302"/>
      <c r="AC399" s="302"/>
      <c r="AD399" s="302"/>
      <c r="AE399" s="302"/>
      <c r="AF399" s="302"/>
      <c r="AG399" s="302"/>
      <c r="AH399" s="302"/>
      <c r="AI399" s="256"/>
      <c r="AJ399" s="256"/>
      <c r="AK399" s="256"/>
      <c r="AL399" s="256"/>
      <c r="AM399" s="256"/>
      <c r="AN399" s="256"/>
      <c r="AO399" s="256"/>
      <c r="AP399" s="256"/>
      <c r="AQ399" s="256"/>
      <c r="AR399" s="256"/>
      <c r="AS399" s="255"/>
      <c r="AT399" s="255"/>
      <c r="AU399" s="255"/>
      <c r="AV399" s="255"/>
      <c r="AW399" s="255"/>
      <c r="AX399" s="255"/>
      <c r="AY399" s="255"/>
      <c r="AZ399" s="255"/>
      <c r="BA399" s="255"/>
      <c r="BB399" s="255"/>
      <c r="BC399" s="255"/>
      <c r="BD399" s="255"/>
      <c r="BE399" s="255"/>
      <c r="BF399" s="255"/>
      <c r="BG399" s="256"/>
      <c r="BH399" s="256"/>
      <c r="BI399" s="256"/>
      <c r="BJ399" s="256"/>
      <c r="BK399" s="256"/>
      <c r="BL399" s="256"/>
      <c r="BM399" s="256"/>
      <c r="BN399" s="256"/>
      <c r="BO399" s="256"/>
      <c r="BP399" s="256"/>
      <c r="BQ399" s="256"/>
      <c r="BR399" s="256"/>
      <c r="BS399" s="256"/>
      <c r="BT399" s="256"/>
      <c r="BU399" s="256"/>
      <c r="BV399" s="256"/>
      <c r="BW399" s="256"/>
      <c r="BX399" s="256"/>
      <c r="BY399" s="256"/>
      <c r="BZ399" s="256"/>
      <c r="CA399" s="256"/>
      <c r="CB399" s="256"/>
      <c r="CC399" s="256"/>
      <c r="CD399" s="256"/>
      <c r="CE399" s="256"/>
      <c r="CF399" s="256"/>
      <c r="CG399" s="256"/>
      <c r="CH399" s="256"/>
      <c r="CI399" s="256"/>
      <c r="CJ399" s="256"/>
      <c r="CK399" s="256"/>
      <c r="CL399" s="256"/>
      <c r="CM399" s="256"/>
      <c r="CN399" s="256"/>
      <c r="CO399" s="256"/>
      <c r="CP399" s="256"/>
      <c r="CQ399" s="256"/>
      <c r="CR399" s="256"/>
      <c r="CS399" s="256"/>
      <c r="CT399" s="256"/>
      <c r="CU399" s="256"/>
      <c r="CV399" s="256"/>
      <c r="CW399" s="256"/>
      <c r="CX399" s="256"/>
    </row>
    <row r="400" spans="1:102" s="254" customFormat="1" ht="78" customHeight="1">
      <c r="A400" s="322"/>
      <c r="B400" s="323"/>
      <c r="C400" s="323"/>
      <c r="D400" s="324"/>
      <c r="E400" s="325"/>
      <c r="O400" s="256"/>
      <c r="Q400" s="302"/>
      <c r="R400" s="302"/>
      <c r="S400" s="302"/>
      <c r="T400" s="302"/>
      <c r="U400" s="302"/>
      <c r="V400" s="302"/>
      <c r="W400" s="302"/>
      <c r="X400" s="302"/>
      <c r="Y400" s="302"/>
      <c r="Z400" s="302"/>
      <c r="AA400" s="302"/>
      <c r="AB400" s="302"/>
      <c r="AC400" s="302"/>
      <c r="AD400" s="302"/>
      <c r="AE400" s="302"/>
      <c r="AF400" s="302"/>
      <c r="AG400" s="302"/>
      <c r="AH400" s="302"/>
      <c r="AI400" s="256"/>
      <c r="AJ400" s="256"/>
      <c r="AK400" s="256"/>
      <c r="AL400" s="256"/>
      <c r="AM400" s="256"/>
      <c r="AN400" s="256"/>
      <c r="AO400" s="256"/>
      <c r="AP400" s="256"/>
      <c r="AQ400" s="256"/>
      <c r="AR400" s="256"/>
      <c r="AS400" s="255"/>
      <c r="AT400" s="255"/>
      <c r="AU400" s="255"/>
      <c r="AV400" s="255"/>
      <c r="AW400" s="255"/>
      <c r="AX400" s="255"/>
      <c r="AY400" s="255"/>
      <c r="AZ400" s="255"/>
      <c r="BA400" s="255"/>
      <c r="BB400" s="255"/>
      <c r="BC400" s="255"/>
      <c r="BD400" s="255"/>
      <c r="BE400" s="255"/>
      <c r="BF400" s="255"/>
      <c r="BG400" s="256"/>
      <c r="BH400" s="256"/>
      <c r="BI400" s="256"/>
      <c r="BJ400" s="256"/>
      <c r="BK400" s="256"/>
      <c r="BL400" s="256"/>
      <c r="BM400" s="256"/>
      <c r="BN400" s="256"/>
      <c r="BO400" s="256"/>
      <c r="BP400" s="256"/>
      <c r="BQ400" s="256"/>
      <c r="BR400" s="256"/>
      <c r="BS400" s="256"/>
      <c r="BT400" s="256"/>
      <c r="BU400" s="256"/>
      <c r="BV400" s="256"/>
      <c r="BW400" s="256"/>
      <c r="BX400" s="256"/>
      <c r="BY400" s="256"/>
      <c r="BZ400" s="256"/>
      <c r="CA400" s="256"/>
      <c r="CB400" s="256"/>
      <c r="CC400" s="256"/>
      <c r="CD400" s="256"/>
      <c r="CE400" s="256"/>
      <c r="CF400" s="256"/>
      <c r="CG400" s="256"/>
      <c r="CH400" s="256"/>
      <c r="CI400" s="256"/>
      <c r="CJ400" s="256"/>
      <c r="CK400" s="256"/>
      <c r="CL400" s="256"/>
      <c r="CM400" s="256"/>
      <c r="CN400" s="256"/>
      <c r="CO400" s="256"/>
      <c r="CP400" s="256"/>
      <c r="CQ400" s="256"/>
      <c r="CR400" s="256"/>
      <c r="CS400" s="256"/>
      <c r="CT400" s="256"/>
      <c r="CU400" s="256"/>
      <c r="CV400" s="256"/>
      <c r="CW400" s="256"/>
      <c r="CX400" s="256"/>
    </row>
    <row r="401" spans="1:102" s="254" customFormat="1" ht="78" customHeight="1">
      <c r="A401" s="322"/>
      <c r="B401" s="323"/>
      <c r="C401" s="323"/>
      <c r="D401" s="324"/>
      <c r="E401" s="325"/>
      <c r="O401" s="256"/>
      <c r="Q401" s="302"/>
      <c r="R401" s="302"/>
      <c r="S401" s="302"/>
      <c r="T401" s="302"/>
      <c r="U401" s="302"/>
      <c r="V401" s="302"/>
      <c r="W401" s="302"/>
      <c r="X401" s="302"/>
      <c r="Y401" s="302"/>
      <c r="Z401" s="302"/>
      <c r="AA401" s="302"/>
      <c r="AB401" s="302"/>
      <c r="AC401" s="302"/>
      <c r="AD401" s="302"/>
      <c r="AE401" s="302"/>
      <c r="AF401" s="302"/>
      <c r="AG401" s="302"/>
      <c r="AH401" s="302"/>
      <c r="AI401" s="256"/>
      <c r="AJ401" s="256"/>
      <c r="AK401" s="256"/>
      <c r="AL401" s="256"/>
      <c r="AM401" s="256"/>
      <c r="AN401" s="256"/>
      <c r="AO401" s="256"/>
      <c r="AP401" s="256"/>
      <c r="AQ401" s="256"/>
      <c r="AR401" s="256"/>
      <c r="AS401" s="255"/>
      <c r="AT401" s="255"/>
      <c r="AU401" s="255"/>
      <c r="AV401" s="255"/>
      <c r="AW401" s="255"/>
      <c r="AX401" s="255"/>
      <c r="AY401" s="255"/>
      <c r="AZ401" s="255"/>
      <c r="BA401" s="255"/>
      <c r="BB401" s="255"/>
      <c r="BC401" s="255"/>
      <c r="BD401" s="255"/>
      <c r="BE401" s="255"/>
      <c r="BF401" s="255"/>
      <c r="BG401" s="256"/>
      <c r="BH401" s="256"/>
      <c r="BI401" s="256"/>
      <c r="BJ401" s="256"/>
      <c r="BK401" s="256"/>
      <c r="BL401" s="256"/>
      <c r="BM401" s="256"/>
      <c r="BN401" s="256"/>
      <c r="BO401" s="256"/>
      <c r="BP401" s="256"/>
      <c r="BQ401" s="256"/>
      <c r="BR401" s="256"/>
      <c r="BS401" s="256"/>
      <c r="BT401" s="256"/>
      <c r="BU401" s="256"/>
      <c r="BV401" s="256"/>
      <c r="BW401" s="256"/>
      <c r="BX401" s="256"/>
      <c r="BY401" s="256"/>
      <c r="BZ401" s="256"/>
      <c r="CA401" s="256"/>
      <c r="CB401" s="256"/>
      <c r="CC401" s="256"/>
      <c r="CD401" s="256"/>
      <c r="CE401" s="256"/>
      <c r="CF401" s="256"/>
      <c r="CG401" s="256"/>
      <c r="CH401" s="256"/>
      <c r="CI401" s="256"/>
      <c r="CJ401" s="256"/>
      <c r="CK401" s="256"/>
      <c r="CL401" s="256"/>
      <c r="CM401" s="256"/>
      <c r="CN401" s="256"/>
      <c r="CO401" s="256"/>
      <c r="CP401" s="256"/>
      <c r="CQ401" s="256"/>
      <c r="CR401" s="256"/>
      <c r="CS401" s="256"/>
      <c r="CT401" s="256"/>
      <c r="CU401" s="256"/>
      <c r="CV401" s="256"/>
      <c r="CW401" s="256"/>
      <c r="CX401" s="256"/>
    </row>
    <row r="402" spans="1:102" s="254" customFormat="1" ht="78" customHeight="1">
      <c r="A402" s="322"/>
      <c r="B402" s="323"/>
      <c r="C402" s="323"/>
      <c r="D402" s="324"/>
      <c r="E402" s="325"/>
      <c r="O402" s="256"/>
      <c r="Q402" s="302"/>
      <c r="R402" s="302"/>
      <c r="S402" s="302"/>
      <c r="T402" s="302"/>
      <c r="U402" s="302"/>
      <c r="V402" s="302"/>
      <c r="W402" s="302"/>
      <c r="X402" s="302"/>
      <c r="Y402" s="302"/>
      <c r="Z402" s="302"/>
      <c r="AA402" s="302"/>
      <c r="AB402" s="302"/>
      <c r="AC402" s="302"/>
      <c r="AD402" s="302"/>
      <c r="AE402" s="302"/>
      <c r="AF402" s="302"/>
      <c r="AG402" s="302"/>
      <c r="AH402" s="302"/>
      <c r="AI402" s="256"/>
      <c r="AJ402" s="256"/>
      <c r="AK402" s="256"/>
      <c r="AL402" s="256"/>
      <c r="AM402" s="256"/>
      <c r="AN402" s="256"/>
      <c r="AO402" s="256"/>
      <c r="AP402" s="256"/>
      <c r="AQ402" s="256"/>
      <c r="AR402" s="256"/>
      <c r="AS402" s="255"/>
      <c r="AT402" s="255"/>
      <c r="AU402" s="255"/>
      <c r="AV402" s="255"/>
      <c r="AW402" s="255"/>
      <c r="AX402" s="255"/>
      <c r="AY402" s="255"/>
      <c r="AZ402" s="255"/>
      <c r="BA402" s="255"/>
      <c r="BB402" s="255"/>
      <c r="BC402" s="255"/>
      <c r="BD402" s="255"/>
      <c r="BE402" s="255"/>
      <c r="BF402" s="255"/>
      <c r="BG402" s="256"/>
      <c r="BH402" s="256"/>
      <c r="BI402" s="256"/>
      <c r="BJ402" s="256"/>
      <c r="BK402" s="256"/>
      <c r="BL402" s="256"/>
      <c r="BM402" s="256"/>
      <c r="BN402" s="256"/>
      <c r="BO402" s="256"/>
      <c r="BP402" s="256"/>
      <c r="BQ402" s="256"/>
      <c r="BR402" s="256"/>
      <c r="BS402" s="256"/>
      <c r="BT402" s="256"/>
      <c r="BU402" s="256"/>
      <c r="BV402" s="256"/>
      <c r="BW402" s="256"/>
      <c r="BX402" s="256"/>
      <c r="BY402" s="256"/>
      <c r="BZ402" s="256"/>
      <c r="CA402" s="256"/>
      <c r="CB402" s="256"/>
      <c r="CC402" s="256"/>
      <c r="CD402" s="256"/>
      <c r="CE402" s="256"/>
      <c r="CF402" s="256"/>
      <c r="CG402" s="256"/>
      <c r="CH402" s="256"/>
      <c r="CI402" s="256"/>
      <c r="CJ402" s="256"/>
      <c r="CK402" s="256"/>
      <c r="CL402" s="256"/>
      <c r="CM402" s="256"/>
      <c r="CN402" s="256"/>
      <c r="CO402" s="256"/>
      <c r="CP402" s="256"/>
      <c r="CQ402" s="256"/>
      <c r="CR402" s="256"/>
      <c r="CS402" s="256"/>
      <c r="CT402" s="256"/>
      <c r="CU402" s="256"/>
      <c r="CV402" s="256"/>
      <c r="CW402" s="256"/>
      <c r="CX402" s="256"/>
    </row>
  </sheetData>
  <sheetProtection/>
  <mergeCells count="38">
    <mergeCell ref="Y4:Y6"/>
    <mergeCell ref="M2:AG2"/>
    <mergeCell ref="AB5:AC5"/>
    <mergeCell ref="AA4:AF4"/>
    <mergeCell ref="Q3:Q4"/>
    <mergeCell ref="B2:L2"/>
    <mergeCell ref="E3:E4"/>
    <mergeCell ref="F3:F4"/>
    <mergeCell ref="U4:U6"/>
    <mergeCell ref="I4:I6"/>
    <mergeCell ref="J4:J6"/>
    <mergeCell ref="D3:D6"/>
    <mergeCell ref="T4:T6"/>
    <mergeCell ref="K3:K6"/>
    <mergeCell ref="M4:M6"/>
    <mergeCell ref="L3:P3"/>
    <mergeCell ref="G3:G6"/>
    <mergeCell ref="H3:J3"/>
    <mergeCell ref="A1:AG1"/>
    <mergeCell ref="Z3:AF3"/>
    <mergeCell ref="A3:A6"/>
    <mergeCell ref="B3:B6"/>
    <mergeCell ref="C3:C6"/>
    <mergeCell ref="AG3:AG6"/>
    <mergeCell ref="H4:H6"/>
    <mergeCell ref="AE5:AF5"/>
    <mergeCell ref="N4:N6"/>
    <mergeCell ref="L4:L6"/>
    <mergeCell ref="AD5:AD6"/>
    <mergeCell ref="Z4:Z6"/>
    <mergeCell ref="AA5:AA6"/>
    <mergeCell ref="R3:R6"/>
    <mergeCell ref="S3:U3"/>
    <mergeCell ref="S4:S6"/>
    <mergeCell ref="V3:V6"/>
    <mergeCell ref="W3:Y3"/>
    <mergeCell ref="W4:W6"/>
    <mergeCell ref="X4:X6"/>
  </mergeCells>
  <printOptions/>
  <pageMargins left="0.31496062992125984" right="0.2362204724409449" top="0.6692913385826772" bottom="0.35433070866141736" header="0.3937007874015748" footer="0.3937007874015748"/>
  <pageSetup horizontalDpi="600" verticalDpi="600" orientation="landscape" paperSize="9" scale="42"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CX280"/>
  <sheetViews>
    <sheetView zoomScale="55" zoomScaleNormal="55" zoomScalePageLayoutView="0" workbookViewId="0" topLeftCell="A1">
      <selection activeCell="H3" sqref="A3:IV6"/>
    </sheetView>
  </sheetViews>
  <sheetFormatPr defaultColWidth="9.125" defaultRowHeight="14.25"/>
  <cols>
    <col min="1" max="1" width="4.25390625" style="322" customWidth="1"/>
    <col min="2" max="2" width="26.125" style="323" customWidth="1"/>
    <col min="3" max="3" width="6.625" style="323" customWidth="1"/>
    <col min="4" max="4" width="10.25390625" style="324" customWidth="1"/>
    <col min="5" max="5" width="19.875" style="325" hidden="1" customWidth="1"/>
    <col min="6" max="6" width="24.625" style="254" hidden="1" customWidth="1"/>
    <col min="7" max="9" width="11.625" style="254" customWidth="1"/>
    <col min="10" max="10" width="9.875" style="254" customWidth="1"/>
    <col min="11" max="11" width="10.75390625" style="254" customWidth="1"/>
    <col min="12" max="12" width="11.50390625" style="254" customWidth="1"/>
    <col min="13" max="13" width="11.625" style="254" customWidth="1"/>
    <col min="14" max="14" width="11.75390625" style="254" customWidth="1"/>
    <col min="15" max="15" width="12.625" style="254" hidden="1" customWidth="1"/>
    <col min="16" max="16" width="14.875" style="254" hidden="1" customWidth="1"/>
    <col min="17" max="17" width="5.625" style="302" hidden="1" customWidth="1"/>
    <col min="18" max="18" width="9.875" style="302" customWidth="1"/>
    <col min="19" max="19" width="10.375" style="302" customWidth="1"/>
    <col min="20" max="20" width="8.25390625" style="302" customWidth="1"/>
    <col min="21" max="21" width="11.375" style="302" customWidth="1"/>
    <col min="22" max="22" width="9.375" style="302" customWidth="1"/>
    <col min="23" max="23" width="8.25390625" style="302" customWidth="1"/>
    <col min="24" max="24" width="8.75390625" style="302" customWidth="1"/>
    <col min="25" max="25" width="11.375" style="302" customWidth="1"/>
    <col min="26" max="26" width="9.50390625" style="302" customWidth="1"/>
    <col min="27" max="27" width="7.25390625" style="302" customWidth="1"/>
    <col min="28" max="28" width="10.00390625" style="302" hidden="1" customWidth="1"/>
    <col min="29" max="29" width="8.875" style="302" hidden="1" customWidth="1"/>
    <col min="30" max="30" width="10.00390625" style="302" customWidth="1"/>
    <col min="31" max="31" width="9.125" style="302" customWidth="1"/>
    <col min="32" max="32" width="9.50390625" style="302" customWidth="1"/>
    <col min="33" max="33" width="13.75390625" style="302" customWidth="1"/>
    <col min="34" max="34" width="12.00390625" style="302" customWidth="1"/>
    <col min="35" max="35" width="16.00390625" style="256" customWidth="1"/>
    <col min="36" max="36" width="13.00390625" style="256" customWidth="1"/>
    <col min="37" max="44" width="9.125" style="256" customWidth="1"/>
    <col min="45" max="45" width="12.125" style="255" customWidth="1"/>
    <col min="46" max="46" width="9.125" style="255" customWidth="1"/>
    <col min="47" max="47" width="11.75390625" style="255" customWidth="1"/>
    <col min="48" max="48" width="9.125" style="255" customWidth="1"/>
    <col min="49" max="49" width="0.74609375" style="255" customWidth="1"/>
    <col min="50" max="58" width="9.125" style="255" customWidth="1"/>
    <col min="59" max="16384" width="9.125" style="256" customWidth="1"/>
  </cols>
  <sheetData>
    <row r="1" spans="1:58" s="233" customFormat="1" ht="100.5" customHeight="1">
      <c r="A1" s="420" t="s">
        <v>622</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232"/>
      <c r="AS1" s="234"/>
      <c r="AT1" s="234"/>
      <c r="AU1" s="234"/>
      <c r="AV1" s="234"/>
      <c r="AW1" s="234"/>
      <c r="AX1" s="234"/>
      <c r="AY1" s="234"/>
      <c r="AZ1" s="234"/>
      <c r="BA1" s="234"/>
      <c r="BB1" s="234"/>
      <c r="BC1" s="234"/>
      <c r="BD1" s="234"/>
      <c r="BE1" s="234"/>
      <c r="BF1" s="234"/>
    </row>
    <row r="2" spans="2:58" s="233" customFormat="1" ht="51" customHeight="1">
      <c r="B2" s="432"/>
      <c r="C2" s="432"/>
      <c r="D2" s="432"/>
      <c r="E2" s="432"/>
      <c r="F2" s="432"/>
      <c r="G2" s="432"/>
      <c r="H2" s="432"/>
      <c r="I2" s="432"/>
      <c r="J2" s="432"/>
      <c r="K2" s="432"/>
      <c r="L2" s="432"/>
      <c r="M2" s="427" t="s">
        <v>585</v>
      </c>
      <c r="N2" s="427"/>
      <c r="O2" s="427"/>
      <c r="P2" s="427"/>
      <c r="Q2" s="427"/>
      <c r="R2" s="427"/>
      <c r="S2" s="427"/>
      <c r="T2" s="427"/>
      <c r="U2" s="427"/>
      <c r="V2" s="427"/>
      <c r="W2" s="427"/>
      <c r="X2" s="427"/>
      <c r="Y2" s="427"/>
      <c r="Z2" s="427"/>
      <c r="AA2" s="427"/>
      <c r="AB2" s="427"/>
      <c r="AC2" s="427"/>
      <c r="AD2" s="427"/>
      <c r="AE2" s="427"/>
      <c r="AF2" s="427"/>
      <c r="AG2" s="427"/>
      <c r="AH2" s="232"/>
      <c r="AS2" s="234"/>
      <c r="AT2" s="234"/>
      <c r="AU2" s="234"/>
      <c r="AV2" s="234"/>
      <c r="AW2" s="234"/>
      <c r="AX2" s="234"/>
      <c r="AY2" s="234"/>
      <c r="AZ2" s="234"/>
      <c r="BA2" s="234"/>
      <c r="BB2" s="234"/>
      <c r="BC2" s="234"/>
      <c r="BD2" s="234"/>
      <c r="BE2" s="234"/>
      <c r="BF2" s="234"/>
    </row>
    <row r="3" spans="1:58" s="233" customFormat="1" ht="94.5" customHeight="1">
      <c r="A3" s="415" t="s">
        <v>96</v>
      </c>
      <c r="B3" s="415" t="s">
        <v>168</v>
      </c>
      <c r="C3" s="415" t="s">
        <v>52</v>
      </c>
      <c r="D3" s="415" t="s">
        <v>418</v>
      </c>
      <c r="E3" s="433" t="s">
        <v>419</v>
      </c>
      <c r="F3" s="415" t="s">
        <v>6</v>
      </c>
      <c r="G3" s="415" t="s">
        <v>199</v>
      </c>
      <c r="H3" s="424" t="s">
        <v>500</v>
      </c>
      <c r="I3" s="425"/>
      <c r="J3" s="426"/>
      <c r="K3" s="415" t="s">
        <v>581</v>
      </c>
      <c r="L3" s="424" t="s">
        <v>591</v>
      </c>
      <c r="M3" s="425"/>
      <c r="N3" s="425"/>
      <c r="O3" s="425"/>
      <c r="P3" s="426"/>
      <c r="Q3" s="412" t="s">
        <v>49</v>
      </c>
      <c r="R3" s="415" t="s">
        <v>603</v>
      </c>
      <c r="S3" s="418" t="s">
        <v>597</v>
      </c>
      <c r="T3" s="419"/>
      <c r="U3" s="419"/>
      <c r="V3" s="415" t="s">
        <v>599</v>
      </c>
      <c r="W3" s="418" t="s">
        <v>598</v>
      </c>
      <c r="X3" s="419"/>
      <c r="Y3" s="419"/>
      <c r="Z3" s="418" t="s">
        <v>600</v>
      </c>
      <c r="AA3" s="419"/>
      <c r="AB3" s="419"/>
      <c r="AC3" s="419"/>
      <c r="AD3" s="419"/>
      <c r="AE3" s="419"/>
      <c r="AF3" s="421"/>
      <c r="AG3" s="412" t="s">
        <v>99</v>
      </c>
      <c r="AH3" s="235"/>
      <c r="AS3" s="234"/>
      <c r="AT3" s="234"/>
      <c r="AU3" s="234"/>
      <c r="AV3" s="234"/>
      <c r="AW3" s="234"/>
      <c r="AX3" s="234"/>
      <c r="AY3" s="234"/>
      <c r="AZ3" s="234"/>
      <c r="BA3" s="234"/>
      <c r="BB3" s="234"/>
      <c r="BC3" s="234"/>
      <c r="BD3" s="234"/>
      <c r="BE3" s="234"/>
      <c r="BF3" s="234"/>
    </row>
    <row r="4" spans="1:34" s="237" customFormat="1" ht="32.25" customHeight="1">
      <c r="A4" s="416"/>
      <c r="B4" s="416"/>
      <c r="C4" s="416"/>
      <c r="D4" s="416"/>
      <c r="E4" s="434"/>
      <c r="F4" s="417"/>
      <c r="G4" s="416"/>
      <c r="H4" s="415" t="s">
        <v>495</v>
      </c>
      <c r="I4" s="415" t="s">
        <v>434</v>
      </c>
      <c r="J4" s="415" t="s">
        <v>2</v>
      </c>
      <c r="K4" s="416"/>
      <c r="L4" s="415" t="s">
        <v>495</v>
      </c>
      <c r="M4" s="415" t="s">
        <v>434</v>
      </c>
      <c r="N4" s="415" t="s">
        <v>2</v>
      </c>
      <c r="O4" s="236" t="s">
        <v>434</v>
      </c>
      <c r="P4" s="236" t="s">
        <v>2</v>
      </c>
      <c r="Q4" s="413"/>
      <c r="R4" s="416"/>
      <c r="S4" s="415" t="s">
        <v>495</v>
      </c>
      <c r="T4" s="415" t="s">
        <v>434</v>
      </c>
      <c r="U4" s="415" t="s">
        <v>2</v>
      </c>
      <c r="V4" s="416"/>
      <c r="W4" s="415" t="s">
        <v>495</v>
      </c>
      <c r="X4" s="415" t="s">
        <v>434</v>
      </c>
      <c r="Y4" s="415" t="s">
        <v>2</v>
      </c>
      <c r="Z4" s="412" t="s">
        <v>499</v>
      </c>
      <c r="AA4" s="429" t="s">
        <v>103</v>
      </c>
      <c r="AB4" s="430"/>
      <c r="AC4" s="430"/>
      <c r="AD4" s="430"/>
      <c r="AE4" s="430"/>
      <c r="AF4" s="431"/>
      <c r="AG4" s="414"/>
      <c r="AH4" s="235"/>
    </row>
    <row r="5" spans="1:35" s="237" customFormat="1" ht="33" customHeight="1">
      <c r="A5" s="416"/>
      <c r="B5" s="416"/>
      <c r="C5" s="416"/>
      <c r="D5" s="416"/>
      <c r="E5" s="369"/>
      <c r="F5" s="367"/>
      <c r="G5" s="416"/>
      <c r="H5" s="416"/>
      <c r="I5" s="416"/>
      <c r="J5" s="416"/>
      <c r="K5" s="416"/>
      <c r="L5" s="416"/>
      <c r="M5" s="416"/>
      <c r="N5" s="416"/>
      <c r="O5" s="236"/>
      <c r="P5" s="236"/>
      <c r="Q5" s="368"/>
      <c r="R5" s="416"/>
      <c r="S5" s="416"/>
      <c r="T5" s="416"/>
      <c r="U5" s="416"/>
      <c r="V5" s="416"/>
      <c r="W5" s="416"/>
      <c r="X5" s="416"/>
      <c r="Y5" s="416"/>
      <c r="Z5" s="414"/>
      <c r="AA5" s="412" t="s">
        <v>503</v>
      </c>
      <c r="AB5" s="428" t="s">
        <v>103</v>
      </c>
      <c r="AC5" s="428"/>
      <c r="AD5" s="412" t="s">
        <v>504</v>
      </c>
      <c r="AE5" s="422" t="s">
        <v>103</v>
      </c>
      <c r="AF5" s="423"/>
      <c r="AG5" s="414"/>
      <c r="AH5" s="235"/>
      <c r="AI5" s="214">
        <f>H7-334687+19980+81305</f>
        <v>-62402</v>
      </c>
    </row>
    <row r="6" spans="1:36" s="237" customFormat="1" ht="78" customHeight="1">
      <c r="A6" s="417"/>
      <c r="B6" s="417"/>
      <c r="C6" s="417"/>
      <c r="D6" s="417"/>
      <c r="E6" s="369"/>
      <c r="F6" s="367"/>
      <c r="G6" s="417"/>
      <c r="H6" s="417"/>
      <c r="I6" s="417"/>
      <c r="J6" s="417"/>
      <c r="K6" s="417"/>
      <c r="L6" s="417"/>
      <c r="M6" s="417"/>
      <c r="N6" s="417"/>
      <c r="O6" s="236"/>
      <c r="P6" s="236"/>
      <c r="Q6" s="368"/>
      <c r="R6" s="417"/>
      <c r="S6" s="417"/>
      <c r="T6" s="417"/>
      <c r="U6" s="417"/>
      <c r="V6" s="417"/>
      <c r="W6" s="417"/>
      <c r="X6" s="417"/>
      <c r="Y6" s="417"/>
      <c r="Z6" s="413"/>
      <c r="AA6" s="413"/>
      <c r="AB6" s="219" t="s">
        <v>434</v>
      </c>
      <c r="AC6" s="219" t="s">
        <v>513</v>
      </c>
      <c r="AD6" s="413"/>
      <c r="AE6" s="219" t="s">
        <v>434</v>
      </c>
      <c r="AF6" s="219" t="s">
        <v>513</v>
      </c>
      <c r="AG6" s="413"/>
      <c r="AH6" s="235"/>
      <c r="AI6" s="214">
        <v>-221687</v>
      </c>
      <c r="AJ6" s="237">
        <f>AI6-AD7</f>
        <v>64215</v>
      </c>
    </row>
    <row r="7" spans="1:45" s="224" customFormat="1" ht="48.75" customHeight="1">
      <c r="A7" s="215"/>
      <c r="B7" s="236" t="s">
        <v>432</v>
      </c>
      <c r="C7" s="236"/>
      <c r="D7" s="215"/>
      <c r="E7" s="238"/>
      <c r="F7" s="214"/>
      <c r="G7" s="214">
        <f aca="true" t="shared" si="0" ref="G7:AF7">SUM(G8:G23)</f>
        <v>248900</v>
      </c>
      <c r="H7" s="214">
        <f t="shared" si="0"/>
        <v>171000</v>
      </c>
      <c r="I7" s="214">
        <f t="shared" si="0"/>
        <v>171000</v>
      </c>
      <c r="J7" s="214">
        <f t="shared" si="0"/>
        <v>0</v>
      </c>
      <c r="K7" s="214">
        <f t="shared" si="0"/>
        <v>368895</v>
      </c>
      <c r="L7" s="214">
        <f t="shared" si="0"/>
        <v>284402</v>
      </c>
      <c r="M7" s="214">
        <f t="shared" si="0"/>
        <v>284402</v>
      </c>
      <c r="N7" s="214">
        <f t="shared" si="0"/>
        <v>0</v>
      </c>
      <c r="O7" s="214">
        <f t="shared" si="0"/>
        <v>175900</v>
      </c>
      <c r="P7" s="214" t="e">
        <f t="shared" si="0"/>
        <v>#REF!</v>
      </c>
      <c r="Q7" s="214">
        <f t="shared" si="0"/>
        <v>1160</v>
      </c>
      <c r="R7" s="214">
        <f t="shared" si="0"/>
        <v>370395</v>
      </c>
      <c r="S7" s="214">
        <f t="shared" si="0"/>
        <v>285902</v>
      </c>
      <c r="T7" s="214">
        <f t="shared" si="0"/>
        <v>285902</v>
      </c>
      <c r="U7" s="214">
        <f t="shared" si="0"/>
        <v>0</v>
      </c>
      <c r="V7" s="214">
        <f t="shared" si="0"/>
        <v>0</v>
      </c>
      <c r="W7" s="214">
        <f t="shared" si="0"/>
        <v>0</v>
      </c>
      <c r="X7" s="214">
        <f t="shared" si="0"/>
        <v>0</v>
      </c>
      <c r="Y7" s="214">
        <f t="shared" si="0"/>
        <v>0</v>
      </c>
      <c r="Z7" s="214">
        <f t="shared" si="0"/>
        <v>-285902</v>
      </c>
      <c r="AA7" s="214">
        <f t="shared" si="0"/>
        <v>0</v>
      </c>
      <c r="AB7" s="214">
        <f t="shared" si="0"/>
        <v>0</v>
      </c>
      <c r="AC7" s="214">
        <f t="shared" si="0"/>
        <v>0</v>
      </c>
      <c r="AD7" s="214">
        <f t="shared" si="0"/>
        <v>-285902</v>
      </c>
      <c r="AE7" s="214">
        <f t="shared" si="0"/>
        <v>-285902</v>
      </c>
      <c r="AF7" s="214">
        <f t="shared" si="0"/>
        <v>0</v>
      </c>
      <c r="AG7" s="215"/>
      <c r="AH7" s="375">
        <f>S7+Z7</f>
        <v>0</v>
      </c>
      <c r="AI7" s="240">
        <f>M7-I7</f>
        <v>113402</v>
      </c>
      <c r="AJ7" s="224">
        <f>N7-J7</f>
        <v>0</v>
      </c>
      <c r="AK7" s="224">
        <f aca="true" t="shared" si="1" ref="AK7:AK12">S7-L7</f>
        <v>1500</v>
      </c>
      <c r="AS7" s="224" t="e">
        <f>+#REF!+#REF!+#REF!+#REF!+#REF!</f>
        <v>#REF!</v>
      </c>
    </row>
    <row r="8" spans="1:37" s="224" customFormat="1" ht="78" customHeight="1">
      <c r="A8" s="216">
        <v>1</v>
      </c>
      <c r="B8" s="217" t="s">
        <v>453</v>
      </c>
      <c r="C8" s="220" t="s">
        <v>53</v>
      </c>
      <c r="D8" s="218" t="s">
        <v>451</v>
      </c>
      <c r="E8" s="219" t="s">
        <v>469</v>
      </c>
      <c r="F8" s="220"/>
      <c r="G8" s="215">
        <v>4300</v>
      </c>
      <c r="H8" s="215">
        <f>SUM(I8:J8)</f>
        <v>4300</v>
      </c>
      <c r="I8" s="215">
        <f aca="true" t="shared" si="2" ref="I8:J10">M8</f>
        <v>4300</v>
      </c>
      <c r="J8" s="215">
        <f t="shared" si="2"/>
        <v>0</v>
      </c>
      <c r="K8" s="215">
        <f>G8</f>
        <v>4300</v>
      </c>
      <c r="L8" s="215">
        <f>+M8+N8</f>
        <v>4300</v>
      </c>
      <c r="M8" s="215">
        <v>4300</v>
      </c>
      <c r="N8" s="215"/>
      <c r="O8" s="215">
        <v>4300</v>
      </c>
      <c r="P8" s="215">
        <f>+G8-O8</f>
        <v>0</v>
      </c>
      <c r="Q8" s="221">
        <f>+L8/G8%</f>
        <v>100</v>
      </c>
      <c r="R8" s="221">
        <f>K8</f>
        <v>4300</v>
      </c>
      <c r="S8" s="221">
        <f>T8+U8</f>
        <v>4300</v>
      </c>
      <c r="T8" s="221">
        <f aca="true" t="shared" si="3" ref="T8:U12">M8</f>
        <v>4300</v>
      </c>
      <c r="U8" s="221">
        <f t="shared" si="3"/>
        <v>0</v>
      </c>
      <c r="V8" s="221">
        <v>0</v>
      </c>
      <c r="W8" s="221">
        <v>0</v>
      </c>
      <c r="X8" s="221">
        <v>0</v>
      </c>
      <c r="Y8" s="221">
        <v>0</v>
      </c>
      <c r="Z8" s="221">
        <f aca="true" t="shared" si="4" ref="Z8:Z23">AA8+AD8</f>
        <v>-4300</v>
      </c>
      <c r="AA8" s="221"/>
      <c r="AB8" s="222"/>
      <c r="AC8" s="222"/>
      <c r="AD8" s="221">
        <f aca="true" t="shared" si="5" ref="AD8:AD23">AE8</f>
        <v>-4300</v>
      </c>
      <c r="AE8" s="222">
        <f aca="true" t="shared" si="6" ref="AE8:AE23">X8-T8</f>
        <v>-4300</v>
      </c>
      <c r="AF8" s="222"/>
      <c r="AG8" s="215"/>
      <c r="AH8" s="223"/>
      <c r="AK8" s="224">
        <f t="shared" si="1"/>
        <v>0</v>
      </c>
    </row>
    <row r="9" spans="1:37" s="224" customFormat="1" ht="78" customHeight="1">
      <c r="A9" s="216">
        <v>2</v>
      </c>
      <c r="B9" s="217" t="s">
        <v>450</v>
      </c>
      <c r="C9" s="220" t="s">
        <v>53</v>
      </c>
      <c r="D9" s="218" t="s">
        <v>451</v>
      </c>
      <c r="E9" s="219" t="s">
        <v>466</v>
      </c>
      <c r="F9" s="220"/>
      <c r="G9" s="215">
        <v>5600</v>
      </c>
      <c r="H9" s="215">
        <f>SUM(I9:J9)</f>
        <v>5600</v>
      </c>
      <c r="I9" s="215">
        <f t="shared" si="2"/>
        <v>5600</v>
      </c>
      <c r="J9" s="215">
        <f t="shared" si="2"/>
        <v>0</v>
      </c>
      <c r="K9" s="215">
        <f>G9</f>
        <v>5600</v>
      </c>
      <c r="L9" s="215">
        <f>+M9+N9</f>
        <v>5600</v>
      </c>
      <c r="M9" s="215">
        <v>5600</v>
      </c>
      <c r="N9" s="215"/>
      <c r="O9" s="215">
        <v>5600</v>
      </c>
      <c r="P9" s="215" t="e">
        <f>+#REF!-#REF!</f>
        <v>#REF!</v>
      </c>
      <c r="Q9" s="221">
        <f>+L9/G9%</f>
        <v>100</v>
      </c>
      <c r="R9" s="221">
        <f>K9</f>
        <v>5600</v>
      </c>
      <c r="S9" s="221">
        <f>T9+U9</f>
        <v>5600</v>
      </c>
      <c r="T9" s="221">
        <f t="shared" si="3"/>
        <v>5600</v>
      </c>
      <c r="U9" s="221">
        <f t="shared" si="3"/>
        <v>0</v>
      </c>
      <c r="V9" s="221">
        <v>0</v>
      </c>
      <c r="W9" s="221">
        <v>0</v>
      </c>
      <c r="X9" s="221">
        <v>0</v>
      </c>
      <c r="Y9" s="221">
        <v>0</v>
      </c>
      <c r="Z9" s="221">
        <f t="shared" si="4"/>
        <v>-5600</v>
      </c>
      <c r="AA9" s="221"/>
      <c r="AB9" s="222"/>
      <c r="AC9" s="222"/>
      <c r="AD9" s="221">
        <f t="shared" si="5"/>
        <v>-5600</v>
      </c>
      <c r="AE9" s="222">
        <f t="shared" si="6"/>
        <v>-5600</v>
      </c>
      <c r="AF9" s="222"/>
      <c r="AG9" s="215"/>
      <c r="AH9" s="223"/>
      <c r="AK9" s="224">
        <f t="shared" si="1"/>
        <v>0</v>
      </c>
    </row>
    <row r="10" spans="1:37" s="224" customFormat="1" ht="78" customHeight="1">
      <c r="A10" s="216">
        <v>3</v>
      </c>
      <c r="B10" s="217" t="s">
        <v>464</v>
      </c>
      <c r="C10" s="220" t="s">
        <v>53</v>
      </c>
      <c r="D10" s="220" t="s">
        <v>27</v>
      </c>
      <c r="E10" s="219" t="s">
        <v>465</v>
      </c>
      <c r="F10" s="220"/>
      <c r="G10" s="215">
        <v>100000</v>
      </c>
      <c r="H10" s="215">
        <f>SUM(I10:J10)</f>
        <v>80000</v>
      </c>
      <c r="I10" s="215">
        <f t="shared" si="2"/>
        <v>80000</v>
      </c>
      <c r="J10" s="215">
        <f t="shared" si="2"/>
        <v>0</v>
      </c>
      <c r="K10" s="215">
        <f>G10</f>
        <v>100000</v>
      </c>
      <c r="L10" s="215">
        <f>+M10+N10</f>
        <v>80000</v>
      </c>
      <c r="M10" s="215">
        <f>+G10*0.8</f>
        <v>80000</v>
      </c>
      <c r="N10" s="215"/>
      <c r="O10" s="215">
        <f>+G10</f>
        <v>100000</v>
      </c>
      <c r="P10" s="215">
        <f>+G10-O10</f>
        <v>0</v>
      </c>
      <c r="Q10" s="221">
        <f>+L10/G10%</f>
        <v>80</v>
      </c>
      <c r="R10" s="221">
        <f>K10</f>
        <v>100000</v>
      </c>
      <c r="S10" s="221">
        <f>T10+U10</f>
        <v>80000</v>
      </c>
      <c r="T10" s="221">
        <f t="shared" si="3"/>
        <v>80000</v>
      </c>
      <c r="U10" s="221">
        <f t="shared" si="3"/>
        <v>0</v>
      </c>
      <c r="V10" s="221">
        <v>0</v>
      </c>
      <c r="W10" s="221">
        <v>0</v>
      </c>
      <c r="X10" s="221">
        <v>0</v>
      </c>
      <c r="Y10" s="221">
        <v>0</v>
      </c>
      <c r="Z10" s="221">
        <f t="shared" si="4"/>
        <v>-80000</v>
      </c>
      <c r="AA10" s="221"/>
      <c r="AB10" s="222"/>
      <c r="AC10" s="222"/>
      <c r="AD10" s="221">
        <f t="shared" si="5"/>
        <v>-80000</v>
      </c>
      <c r="AE10" s="222">
        <f t="shared" si="6"/>
        <v>-80000</v>
      </c>
      <c r="AF10" s="222"/>
      <c r="AG10" s="215"/>
      <c r="AH10" s="223"/>
      <c r="AI10" s="224">
        <v>-20000</v>
      </c>
      <c r="AK10" s="224">
        <f t="shared" si="1"/>
        <v>0</v>
      </c>
    </row>
    <row r="11" spans="1:58" s="227" customFormat="1" ht="78" customHeight="1">
      <c r="A11" s="216">
        <v>4</v>
      </c>
      <c r="B11" s="217" t="s">
        <v>431</v>
      </c>
      <c r="C11" s="220" t="s">
        <v>53</v>
      </c>
      <c r="D11" s="220" t="s">
        <v>423</v>
      </c>
      <c r="E11" s="231"/>
      <c r="F11" s="215"/>
      <c r="G11" s="215">
        <v>20000</v>
      </c>
      <c r="H11" s="215">
        <f>I11+J11</f>
        <v>16000</v>
      </c>
      <c r="I11" s="264">
        <f>M11</f>
        <v>16000</v>
      </c>
      <c r="J11" s="215"/>
      <c r="K11" s="215">
        <f>G11</f>
        <v>20000</v>
      </c>
      <c r="L11" s="215">
        <f>+M11+N11</f>
        <v>16000</v>
      </c>
      <c r="M11" s="215">
        <f>+G11*0.8</f>
        <v>16000</v>
      </c>
      <c r="N11" s="215"/>
      <c r="O11" s="215">
        <v>30000</v>
      </c>
      <c r="P11" s="215">
        <f>+G11-O11</f>
        <v>-10000</v>
      </c>
      <c r="Q11" s="221">
        <f>+L11/G11%</f>
        <v>80</v>
      </c>
      <c r="R11" s="221">
        <f>K11</f>
        <v>20000</v>
      </c>
      <c r="S11" s="221">
        <f>T11+U11</f>
        <v>16000</v>
      </c>
      <c r="T11" s="221">
        <f t="shared" si="3"/>
        <v>16000</v>
      </c>
      <c r="U11" s="221">
        <f t="shared" si="3"/>
        <v>0</v>
      </c>
      <c r="V11" s="221">
        <v>0</v>
      </c>
      <c r="W11" s="221">
        <v>0</v>
      </c>
      <c r="X11" s="221">
        <v>0</v>
      </c>
      <c r="Y11" s="221">
        <v>0</v>
      </c>
      <c r="Z11" s="221">
        <f t="shared" si="4"/>
        <v>-16000</v>
      </c>
      <c r="AA11" s="221"/>
      <c r="AB11" s="222"/>
      <c r="AC11" s="222"/>
      <c r="AD11" s="221">
        <f t="shared" si="5"/>
        <v>-16000</v>
      </c>
      <c r="AE11" s="222">
        <f t="shared" si="6"/>
        <v>-16000</v>
      </c>
      <c r="AF11" s="222"/>
      <c r="AG11" s="215"/>
      <c r="AH11" s="223"/>
      <c r="AI11" s="227" t="s">
        <v>511</v>
      </c>
      <c r="AJ11" s="227" t="s">
        <v>512</v>
      </c>
      <c r="AK11" s="224">
        <f t="shared" si="1"/>
        <v>0</v>
      </c>
      <c r="AS11" s="228"/>
      <c r="AT11" s="228"/>
      <c r="AU11" s="228"/>
      <c r="AV11" s="228"/>
      <c r="AW11" s="228"/>
      <c r="AX11" s="228"/>
      <c r="AY11" s="228"/>
      <c r="AZ11" s="228"/>
      <c r="BA11" s="228"/>
      <c r="BB11" s="228"/>
      <c r="BC11" s="228"/>
      <c r="BD11" s="228"/>
      <c r="BE11" s="228"/>
      <c r="BF11" s="228"/>
    </row>
    <row r="12" spans="1:58" s="227" customFormat="1" ht="78" customHeight="1">
      <c r="A12" s="216">
        <v>5</v>
      </c>
      <c r="B12" s="217" t="s">
        <v>439</v>
      </c>
      <c r="C12" s="220" t="s">
        <v>53</v>
      </c>
      <c r="D12" s="220" t="s">
        <v>423</v>
      </c>
      <c r="E12" s="231"/>
      <c r="F12" s="215"/>
      <c r="G12" s="215">
        <v>35000</v>
      </c>
      <c r="H12" s="215">
        <f>I12+J12</f>
        <v>17500</v>
      </c>
      <c r="I12" s="215">
        <f>M12</f>
        <v>17500</v>
      </c>
      <c r="J12" s="215"/>
      <c r="K12" s="215">
        <f>G12</f>
        <v>35000</v>
      </c>
      <c r="L12" s="215">
        <f>+M12+N12</f>
        <v>17500</v>
      </c>
      <c r="M12" s="215">
        <f>+G12*0.5</f>
        <v>17500</v>
      </c>
      <c r="N12" s="215"/>
      <c r="O12" s="215">
        <v>30000</v>
      </c>
      <c r="P12" s="215">
        <f>+G12-O12</f>
        <v>5000</v>
      </c>
      <c r="Q12" s="221">
        <f>+L12/G12%</f>
        <v>50</v>
      </c>
      <c r="R12" s="221">
        <f>K12</f>
        <v>35000</v>
      </c>
      <c r="S12" s="221">
        <f>T12+U12</f>
        <v>17500</v>
      </c>
      <c r="T12" s="221">
        <f t="shared" si="3"/>
        <v>17500</v>
      </c>
      <c r="U12" s="221">
        <f t="shared" si="3"/>
        <v>0</v>
      </c>
      <c r="V12" s="221">
        <v>0</v>
      </c>
      <c r="W12" s="221">
        <v>0</v>
      </c>
      <c r="X12" s="221">
        <v>0</v>
      </c>
      <c r="Y12" s="221">
        <v>0</v>
      </c>
      <c r="Z12" s="221">
        <f t="shared" si="4"/>
        <v>-17500</v>
      </c>
      <c r="AA12" s="221"/>
      <c r="AB12" s="222"/>
      <c r="AC12" s="222"/>
      <c r="AD12" s="221">
        <f t="shared" si="5"/>
        <v>-17500</v>
      </c>
      <c r="AE12" s="222">
        <f t="shared" si="6"/>
        <v>-17500</v>
      </c>
      <c r="AF12" s="222"/>
      <c r="AG12" s="215"/>
      <c r="AH12" s="223"/>
      <c r="AK12" s="224">
        <f t="shared" si="1"/>
        <v>0</v>
      </c>
      <c r="AS12" s="228"/>
      <c r="AT12" s="228"/>
      <c r="AU12" s="228"/>
      <c r="AV12" s="228"/>
      <c r="AW12" s="228"/>
      <c r="AX12" s="228"/>
      <c r="AY12" s="228"/>
      <c r="AZ12" s="228"/>
      <c r="BA12" s="228"/>
      <c r="BB12" s="228"/>
      <c r="BC12" s="228"/>
      <c r="BD12" s="228"/>
      <c r="BE12" s="228"/>
      <c r="BF12" s="228"/>
    </row>
    <row r="13" spans="1:102" s="255" customFormat="1" ht="78" customHeight="1">
      <c r="A13" s="216">
        <v>6</v>
      </c>
      <c r="B13" s="280" t="s">
        <v>484</v>
      </c>
      <c r="C13" s="220" t="s">
        <v>53</v>
      </c>
      <c r="D13" s="278" t="s">
        <v>451</v>
      </c>
      <c r="E13" s="281" t="s">
        <v>618</v>
      </c>
      <c r="F13" s="282" t="s">
        <v>83</v>
      </c>
      <c r="G13" s="283">
        <v>5500</v>
      </c>
      <c r="H13" s="215">
        <f aca="true" t="shared" si="7" ref="H13:H19">I13+J13</f>
        <v>5500</v>
      </c>
      <c r="I13" s="215">
        <f aca="true" t="shared" si="8" ref="I13:I19">M13</f>
        <v>5500</v>
      </c>
      <c r="J13" s="283"/>
      <c r="K13" s="215">
        <f aca="true" t="shared" si="9" ref="K13:K19">G13</f>
        <v>5500</v>
      </c>
      <c r="L13" s="215">
        <f aca="true" t="shared" si="10" ref="L13:L19">+M13+N13</f>
        <v>5500</v>
      </c>
      <c r="M13" s="215">
        <v>5500</v>
      </c>
      <c r="N13" s="215"/>
      <c r="O13" s="215"/>
      <c r="P13" s="215"/>
      <c r="Q13" s="221">
        <f aca="true" t="shared" si="11" ref="Q13:Q19">+L13/G13%</f>
        <v>100</v>
      </c>
      <c r="R13" s="221">
        <f aca="true" t="shared" si="12" ref="R13:R19">K13</f>
        <v>5500</v>
      </c>
      <c r="S13" s="221">
        <f aca="true" t="shared" si="13" ref="S13:S19">T13+U13</f>
        <v>5500</v>
      </c>
      <c r="T13" s="221">
        <f aca="true" t="shared" si="14" ref="T13:U19">M13</f>
        <v>5500</v>
      </c>
      <c r="U13" s="221">
        <f t="shared" si="14"/>
        <v>0</v>
      </c>
      <c r="V13" s="221">
        <v>0</v>
      </c>
      <c r="W13" s="221">
        <v>0</v>
      </c>
      <c r="X13" s="221">
        <v>0</v>
      </c>
      <c r="Y13" s="221">
        <v>0</v>
      </c>
      <c r="Z13" s="221">
        <f t="shared" si="4"/>
        <v>-5500</v>
      </c>
      <c r="AA13" s="221"/>
      <c r="AB13" s="222"/>
      <c r="AC13" s="222"/>
      <c r="AD13" s="221">
        <f t="shared" si="5"/>
        <v>-5500</v>
      </c>
      <c r="AE13" s="222">
        <f t="shared" si="6"/>
        <v>-5500</v>
      </c>
      <c r="AF13" s="222"/>
      <c r="AG13" s="215"/>
      <c r="AH13" s="223"/>
      <c r="AI13" s="227"/>
      <c r="AJ13" s="227"/>
      <c r="AK13" s="224">
        <f aca="true" t="shared" si="15" ref="AK13:AK23">S13-L13</f>
        <v>0</v>
      </c>
      <c r="AL13" s="227"/>
      <c r="AM13" s="227"/>
      <c r="AN13" s="227"/>
      <c r="AO13" s="270"/>
      <c r="AP13" s="256"/>
      <c r="AQ13" s="256"/>
      <c r="AR13" s="256"/>
      <c r="AX13" s="271"/>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6"/>
      <c r="CQ13" s="256"/>
      <c r="CR13" s="256"/>
      <c r="CS13" s="256"/>
      <c r="CT13" s="256"/>
      <c r="CU13" s="256"/>
      <c r="CV13" s="256"/>
      <c r="CW13" s="256"/>
      <c r="CX13" s="256"/>
    </row>
    <row r="14" spans="1:102" s="255" customFormat="1" ht="78" customHeight="1">
      <c r="A14" s="216">
        <v>7</v>
      </c>
      <c r="B14" s="280" t="s">
        <v>90</v>
      </c>
      <c r="C14" s="220" t="s">
        <v>53</v>
      </c>
      <c r="D14" s="278" t="s">
        <v>451</v>
      </c>
      <c r="E14" s="281" t="s">
        <v>612</v>
      </c>
      <c r="F14" s="282" t="s">
        <v>83</v>
      </c>
      <c r="G14" s="283">
        <v>4000</v>
      </c>
      <c r="H14" s="215">
        <f t="shared" si="7"/>
        <v>4000</v>
      </c>
      <c r="I14" s="215">
        <f t="shared" si="8"/>
        <v>4000</v>
      </c>
      <c r="J14" s="283"/>
      <c r="K14" s="215">
        <f t="shared" si="9"/>
        <v>4000</v>
      </c>
      <c r="L14" s="215">
        <f t="shared" si="10"/>
        <v>4000</v>
      </c>
      <c r="M14" s="215">
        <f>+G14</f>
        <v>4000</v>
      </c>
      <c r="N14" s="215"/>
      <c r="O14" s="215"/>
      <c r="P14" s="215"/>
      <c r="Q14" s="221">
        <f t="shared" si="11"/>
        <v>100</v>
      </c>
      <c r="R14" s="221">
        <f t="shared" si="12"/>
        <v>4000</v>
      </c>
      <c r="S14" s="221">
        <f t="shared" si="13"/>
        <v>4000</v>
      </c>
      <c r="T14" s="221">
        <f t="shared" si="14"/>
        <v>4000</v>
      </c>
      <c r="U14" s="221">
        <f t="shared" si="14"/>
        <v>0</v>
      </c>
      <c r="V14" s="221">
        <v>0</v>
      </c>
      <c r="W14" s="221">
        <v>0</v>
      </c>
      <c r="X14" s="221">
        <v>0</v>
      </c>
      <c r="Y14" s="221">
        <v>0</v>
      </c>
      <c r="Z14" s="221">
        <f t="shared" si="4"/>
        <v>-4000</v>
      </c>
      <c r="AA14" s="221"/>
      <c r="AB14" s="222"/>
      <c r="AC14" s="222"/>
      <c r="AD14" s="221">
        <f t="shared" si="5"/>
        <v>-4000</v>
      </c>
      <c r="AE14" s="222">
        <f t="shared" si="6"/>
        <v>-4000</v>
      </c>
      <c r="AF14" s="222"/>
      <c r="AG14" s="215"/>
      <c r="AH14" s="223"/>
      <c r="AI14" s="227"/>
      <c r="AJ14" s="227"/>
      <c r="AK14" s="224">
        <f t="shared" si="15"/>
        <v>0</v>
      </c>
      <c r="AL14" s="227"/>
      <c r="AM14" s="227"/>
      <c r="AN14" s="227"/>
      <c r="AO14" s="270"/>
      <c r="AP14" s="256"/>
      <c r="AQ14" s="256"/>
      <c r="AR14" s="256"/>
      <c r="AX14" s="271"/>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6"/>
      <c r="CV14" s="256"/>
      <c r="CW14" s="256"/>
      <c r="CX14" s="256"/>
    </row>
    <row r="15" spans="1:102" s="255" customFormat="1" ht="78" customHeight="1">
      <c r="A15" s="216">
        <v>8</v>
      </c>
      <c r="B15" s="280" t="s">
        <v>482</v>
      </c>
      <c r="C15" s="220" t="s">
        <v>53</v>
      </c>
      <c r="D15" s="278" t="s">
        <v>451</v>
      </c>
      <c r="E15" s="281" t="s">
        <v>57</v>
      </c>
      <c r="F15" s="282" t="s">
        <v>83</v>
      </c>
      <c r="G15" s="283">
        <v>12500</v>
      </c>
      <c r="H15" s="215">
        <f t="shared" si="7"/>
        <v>12500</v>
      </c>
      <c r="I15" s="215">
        <f t="shared" si="8"/>
        <v>12500</v>
      </c>
      <c r="J15" s="283"/>
      <c r="K15" s="215">
        <f t="shared" si="9"/>
        <v>12500</v>
      </c>
      <c r="L15" s="215">
        <f t="shared" si="10"/>
        <v>12500</v>
      </c>
      <c r="M15" s="215">
        <f>+G15</f>
        <v>12500</v>
      </c>
      <c r="N15" s="215"/>
      <c r="O15" s="215"/>
      <c r="P15" s="215"/>
      <c r="Q15" s="221">
        <f t="shared" si="11"/>
        <v>100</v>
      </c>
      <c r="R15" s="221">
        <v>14000</v>
      </c>
      <c r="S15" s="221">
        <f>T15</f>
        <v>14000</v>
      </c>
      <c r="T15" s="221">
        <v>14000</v>
      </c>
      <c r="U15" s="221"/>
      <c r="V15" s="221">
        <v>0</v>
      </c>
      <c r="W15" s="221">
        <v>0</v>
      </c>
      <c r="X15" s="221">
        <v>0</v>
      </c>
      <c r="Y15" s="221">
        <v>0</v>
      </c>
      <c r="Z15" s="221">
        <f t="shared" si="4"/>
        <v>-14000</v>
      </c>
      <c r="AA15" s="221"/>
      <c r="AB15" s="222"/>
      <c r="AC15" s="222"/>
      <c r="AD15" s="221">
        <f t="shared" si="5"/>
        <v>-14000</v>
      </c>
      <c r="AE15" s="222">
        <f t="shared" si="6"/>
        <v>-14000</v>
      </c>
      <c r="AF15" s="222"/>
      <c r="AG15" s="215"/>
      <c r="AH15" s="223"/>
      <c r="AI15" s="227"/>
      <c r="AJ15" s="227"/>
      <c r="AK15" s="224">
        <f t="shared" si="15"/>
        <v>1500</v>
      </c>
      <c r="AL15" s="227"/>
      <c r="AM15" s="227"/>
      <c r="AN15" s="227"/>
      <c r="AO15" s="270"/>
      <c r="AP15" s="256"/>
      <c r="AQ15" s="256"/>
      <c r="AR15" s="256"/>
      <c r="AX15" s="271"/>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6"/>
      <c r="CR15" s="256"/>
      <c r="CS15" s="256"/>
      <c r="CT15" s="256"/>
      <c r="CU15" s="256"/>
      <c r="CV15" s="256"/>
      <c r="CW15" s="256"/>
      <c r="CX15" s="256"/>
    </row>
    <row r="16" spans="1:102" s="255" customFormat="1" ht="78" customHeight="1">
      <c r="A16" s="216">
        <v>9</v>
      </c>
      <c r="B16" s="280" t="s">
        <v>487</v>
      </c>
      <c r="C16" s="220" t="s">
        <v>53</v>
      </c>
      <c r="D16" s="278" t="s">
        <v>451</v>
      </c>
      <c r="E16" s="281" t="s">
        <v>620</v>
      </c>
      <c r="F16" s="282" t="s">
        <v>83</v>
      </c>
      <c r="G16" s="283">
        <v>10000</v>
      </c>
      <c r="H16" s="215">
        <f t="shared" si="7"/>
        <v>10000</v>
      </c>
      <c r="I16" s="215">
        <f t="shared" si="8"/>
        <v>10000</v>
      </c>
      <c r="J16" s="283"/>
      <c r="K16" s="215">
        <f t="shared" si="9"/>
        <v>10000</v>
      </c>
      <c r="L16" s="215">
        <f t="shared" si="10"/>
        <v>10000</v>
      </c>
      <c r="M16" s="215">
        <f>+G16</f>
        <v>10000</v>
      </c>
      <c r="N16" s="215"/>
      <c r="O16" s="215"/>
      <c r="P16" s="215"/>
      <c r="Q16" s="221">
        <f t="shared" si="11"/>
        <v>100</v>
      </c>
      <c r="R16" s="221">
        <f t="shared" si="12"/>
        <v>10000</v>
      </c>
      <c r="S16" s="221">
        <f t="shared" si="13"/>
        <v>10000</v>
      </c>
      <c r="T16" s="221">
        <f t="shared" si="14"/>
        <v>10000</v>
      </c>
      <c r="U16" s="221">
        <f t="shared" si="14"/>
        <v>0</v>
      </c>
      <c r="V16" s="221">
        <v>0</v>
      </c>
      <c r="W16" s="221">
        <v>0</v>
      </c>
      <c r="X16" s="221">
        <v>0</v>
      </c>
      <c r="Y16" s="221">
        <v>0</v>
      </c>
      <c r="Z16" s="221">
        <f t="shared" si="4"/>
        <v>-10000</v>
      </c>
      <c r="AA16" s="221"/>
      <c r="AB16" s="222"/>
      <c r="AC16" s="222"/>
      <c r="AD16" s="221">
        <f t="shared" si="5"/>
        <v>-10000</v>
      </c>
      <c r="AE16" s="222">
        <f t="shared" si="6"/>
        <v>-10000</v>
      </c>
      <c r="AF16" s="222"/>
      <c r="AG16" s="215"/>
      <c r="AH16" s="223"/>
      <c r="AI16" s="227"/>
      <c r="AJ16" s="227"/>
      <c r="AK16" s="224">
        <f t="shared" si="15"/>
        <v>0</v>
      </c>
      <c r="AL16" s="227"/>
      <c r="AM16" s="227"/>
      <c r="AN16" s="227"/>
      <c r="AO16" s="270"/>
      <c r="AP16" s="256"/>
      <c r="AQ16" s="256"/>
      <c r="AR16" s="256"/>
      <c r="AX16" s="271"/>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row>
    <row r="17" spans="1:102" s="255" customFormat="1" ht="78" customHeight="1">
      <c r="A17" s="216">
        <v>10</v>
      </c>
      <c r="B17" s="280" t="s">
        <v>490</v>
      </c>
      <c r="C17" s="220" t="s">
        <v>53</v>
      </c>
      <c r="D17" s="278" t="s">
        <v>451</v>
      </c>
      <c r="E17" s="281" t="s">
        <v>621</v>
      </c>
      <c r="F17" s="282" t="s">
        <v>83</v>
      </c>
      <c r="G17" s="283">
        <v>5200</v>
      </c>
      <c r="H17" s="215">
        <f t="shared" si="7"/>
        <v>4680</v>
      </c>
      <c r="I17" s="215">
        <f t="shared" si="8"/>
        <v>4680</v>
      </c>
      <c r="J17" s="283"/>
      <c r="K17" s="215">
        <f t="shared" si="9"/>
        <v>5200</v>
      </c>
      <c r="L17" s="215">
        <f t="shared" si="10"/>
        <v>4680</v>
      </c>
      <c r="M17" s="215">
        <f>+G17*0.9</f>
        <v>4680</v>
      </c>
      <c r="N17" s="215"/>
      <c r="O17" s="215"/>
      <c r="P17" s="215"/>
      <c r="Q17" s="221">
        <f t="shared" si="11"/>
        <v>90</v>
      </c>
      <c r="R17" s="221">
        <f t="shared" si="12"/>
        <v>5200</v>
      </c>
      <c r="S17" s="221">
        <f t="shared" si="13"/>
        <v>4680</v>
      </c>
      <c r="T17" s="221">
        <f t="shared" si="14"/>
        <v>4680</v>
      </c>
      <c r="U17" s="221">
        <f t="shared" si="14"/>
        <v>0</v>
      </c>
      <c r="V17" s="221">
        <v>0</v>
      </c>
      <c r="W17" s="221">
        <v>0</v>
      </c>
      <c r="X17" s="221">
        <v>0</v>
      </c>
      <c r="Y17" s="221">
        <v>0</v>
      </c>
      <c r="Z17" s="221">
        <f t="shared" si="4"/>
        <v>-4680</v>
      </c>
      <c r="AA17" s="221"/>
      <c r="AB17" s="222"/>
      <c r="AC17" s="222"/>
      <c r="AD17" s="221">
        <f t="shared" si="5"/>
        <v>-4680</v>
      </c>
      <c r="AE17" s="222">
        <f t="shared" si="6"/>
        <v>-4680</v>
      </c>
      <c r="AF17" s="222"/>
      <c r="AG17" s="215"/>
      <c r="AH17" s="223"/>
      <c r="AI17" s="227"/>
      <c r="AJ17" s="227"/>
      <c r="AK17" s="224">
        <f t="shared" si="15"/>
        <v>0</v>
      </c>
      <c r="AL17" s="227"/>
      <c r="AM17" s="227"/>
      <c r="AN17" s="227"/>
      <c r="AO17" s="270"/>
      <c r="AP17" s="256"/>
      <c r="AQ17" s="256"/>
      <c r="AR17" s="256"/>
      <c r="AX17" s="271"/>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256"/>
      <c r="CO17" s="256"/>
      <c r="CP17" s="256"/>
      <c r="CQ17" s="256"/>
      <c r="CR17" s="256"/>
      <c r="CS17" s="256"/>
      <c r="CT17" s="256"/>
      <c r="CU17" s="256"/>
      <c r="CV17" s="256"/>
      <c r="CW17" s="256"/>
      <c r="CX17" s="256"/>
    </row>
    <row r="18" spans="1:102" s="255" customFormat="1" ht="78" customHeight="1">
      <c r="A18" s="216">
        <v>11</v>
      </c>
      <c r="B18" s="280" t="s">
        <v>489</v>
      </c>
      <c r="C18" s="220" t="s">
        <v>53</v>
      </c>
      <c r="D18" s="278" t="s">
        <v>451</v>
      </c>
      <c r="E18" s="281" t="s">
        <v>612</v>
      </c>
      <c r="F18" s="282" t="s">
        <v>83</v>
      </c>
      <c r="G18" s="283">
        <v>3800</v>
      </c>
      <c r="H18" s="215">
        <f t="shared" si="7"/>
        <v>3420</v>
      </c>
      <c r="I18" s="215">
        <f t="shared" si="8"/>
        <v>3420</v>
      </c>
      <c r="J18" s="283"/>
      <c r="K18" s="215">
        <f t="shared" si="9"/>
        <v>3800</v>
      </c>
      <c r="L18" s="215">
        <f t="shared" si="10"/>
        <v>3420</v>
      </c>
      <c r="M18" s="215">
        <f>+G18*0.9</f>
        <v>3420</v>
      </c>
      <c r="N18" s="215"/>
      <c r="O18" s="215"/>
      <c r="P18" s="215"/>
      <c r="Q18" s="221">
        <f t="shared" si="11"/>
        <v>90</v>
      </c>
      <c r="R18" s="221">
        <f t="shared" si="12"/>
        <v>3800</v>
      </c>
      <c r="S18" s="221">
        <f t="shared" si="13"/>
        <v>3420</v>
      </c>
      <c r="T18" s="221">
        <f t="shared" si="14"/>
        <v>3420</v>
      </c>
      <c r="U18" s="221">
        <f t="shared" si="14"/>
        <v>0</v>
      </c>
      <c r="V18" s="221">
        <v>0</v>
      </c>
      <c r="W18" s="221">
        <v>0</v>
      </c>
      <c r="X18" s="221">
        <v>0</v>
      </c>
      <c r="Y18" s="221">
        <v>0</v>
      </c>
      <c r="Z18" s="221">
        <f t="shared" si="4"/>
        <v>-3420</v>
      </c>
      <c r="AA18" s="221"/>
      <c r="AB18" s="222"/>
      <c r="AC18" s="222"/>
      <c r="AD18" s="221">
        <f t="shared" si="5"/>
        <v>-3420</v>
      </c>
      <c r="AE18" s="222">
        <f t="shared" si="6"/>
        <v>-3420</v>
      </c>
      <c r="AF18" s="222"/>
      <c r="AG18" s="215"/>
      <c r="AH18" s="223"/>
      <c r="AI18" s="227"/>
      <c r="AJ18" s="227"/>
      <c r="AK18" s="224">
        <f t="shared" si="15"/>
        <v>0</v>
      </c>
      <c r="AL18" s="227"/>
      <c r="AM18" s="227"/>
      <c r="AN18" s="227"/>
      <c r="AO18" s="270"/>
      <c r="AP18" s="256"/>
      <c r="AQ18" s="256"/>
      <c r="AR18" s="256"/>
      <c r="AX18" s="271"/>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row>
    <row r="19" spans="1:102" s="255" customFormat="1" ht="78" customHeight="1">
      <c r="A19" s="216">
        <v>12</v>
      </c>
      <c r="B19" s="280" t="s">
        <v>60</v>
      </c>
      <c r="C19" s="220" t="s">
        <v>53</v>
      </c>
      <c r="D19" s="278" t="s">
        <v>451</v>
      </c>
      <c r="E19" s="281" t="s">
        <v>614</v>
      </c>
      <c r="F19" s="282" t="s">
        <v>83</v>
      </c>
      <c r="G19" s="283">
        <v>3000</v>
      </c>
      <c r="H19" s="215">
        <f t="shared" si="7"/>
        <v>2700</v>
      </c>
      <c r="I19" s="215">
        <f t="shared" si="8"/>
        <v>2700</v>
      </c>
      <c r="J19" s="283"/>
      <c r="K19" s="215">
        <f t="shared" si="9"/>
        <v>3000</v>
      </c>
      <c r="L19" s="215">
        <f t="shared" si="10"/>
        <v>2700</v>
      </c>
      <c r="M19" s="215">
        <f>+G19*0.9</f>
        <v>2700</v>
      </c>
      <c r="N19" s="215"/>
      <c r="O19" s="215"/>
      <c r="P19" s="215"/>
      <c r="Q19" s="221">
        <f t="shared" si="11"/>
        <v>90</v>
      </c>
      <c r="R19" s="221">
        <f t="shared" si="12"/>
        <v>3000</v>
      </c>
      <c r="S19" s="221">
        <f t="shared" si="13"/>
        <v>2700</v>
      </c>
      <c r="T19" s="221">
        <f t="shared" si="14"/>
        <v>2700</v>
      </c>
      <c r="U19" s="221">
        <f t="shared" si="14"/>
        <v>0</v>
      </c>
      <c r="V19" s="221">
        <v>0</v>
      </c>
      <c r="W19" s="221">
        <v>0</v>
      </c>
      <c r="X19" s="221">
        <v>0</v>
      </c>
      <c r="Y19" s="221">
        <v>0</v>
      </c>
      <c r="Z19" s="221">
        <f t="shared" si="4"/>
        <v>-2700</v>
      </c>
      <c r="AA19" s="221"/>
      <c r="AB19" s="222"/>
      <c r="AC19" s="222"/>
      <c r="AD19" s="221">
        <f t="shared" si="5"/>
        <v>-2700</v>
      </c>
      <c r="AE19" s="222">
        <f t="shared" si="6"/>
        <v>-2700</v>
      </c>
      <c r="AF19" s="222"/>
      <c r="AG19" s="215"/>
      <c r="AH19" s="223"/>
      <c r="AI19" s="227"/>
      <c r="AJ19" s="227"/>
      <c r="AK19" s="224">
        <f t="shared" si="15"/>
        <v>0</v>
      </c>
      <c r="AL19" s="227"/>
      <c r="AM19" s="227"/>
      <c r="AN19" s="227"/>
      <c r="AO19" s="270"/>
      <c r="AP19" s="256"/>
      <c r="AQ19" s="256"/>
      <c r="AR19" s="256"/>
      <c r="AX19" s="271"/>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row>
    <row r="20" spans="1:58" s="302" customFormat="1" ht="78" customHeight="1">
      <c r="A20" s="216">
        <v>13</v>
      </c>
      <c r="B20" s="229" t="s">
        <v>37</v>
      </c>
      <c r="C20" s="218"/>
      <c r="D20" s="229" t="s">
        <v>23</v>
      </c>
      <c r="E20" s="304" t="s">
        <v>46</v>
      </c>
      <c r="F20" s="306"/>
      <c r="G20" s="296">
        <v>6000</v>
      </c>
      <c r="H20" s="296">
        <f>I20+J20</f>
        <v>4800</v>
      </c>
      <c r="I20" s="296">
        <f>M20</f>
        <v>4800</v>
      </c>
      <c r="J20" s="296">
        <f>N20</f>
        <v>0</v>
      </c>
      <c r="K20" s="296">
        <f>G20</f>
        <v>6000</v>
      </c>
      <c r="L20" s="215">
        <f>+M20+N20</f>
        <v>4800</v>
      </c>
      <c r="M20" s="296">
        <f>6000*0.8</f>
        <v>4800</v>
      </c>
      <c r="N20" s="296">
        <f>+P20</f>
        <v>0</v>
      </c>
      <c r="O20" s="296">
        <v>6000</v>
      </c>
      <c r="P20" s="301">
        <v>0</v>
      </c>
      <c r="Q20" s="221">
        <f>+L20/G20%</f>
        <v>80</v>
      </c>
      <c r="R20" s="221">
        <f>K20</f>
        <v>6000</v>
      </c>
      <c r="S20" s="221">
        <f>T20+U20</f>
        <v>4800</v>
      </c>
      <c r="T20" s="221">
        <f aca="true" t="shared" si="16" ref="T20:U23">M20</f>
        <v>4800</v>
      </c>
      <c r="U20" s="221">
        <f t="shared" si="16"/>
        <v>0</v>
      </c>
      <c r="V20" s="221">
        <v>0</v>
      </c>
      <c r="W20" s="221">
        <v>0</v>
      </c>
      <c r="X20" s="221">
        <v>0</v>
      </c>
      <c r="Y20" s="221">
        <v>0</v>
      </c>
      <c r="Z20" s="221">
        <f t="shared" si="4"/>
        <v>-4800</v>
      </c>
      <c r="AA20" s="221"/>
      <c r="AB20" s="222"/>
      <c r="AC20" s="222"/>
      <c r="AD20" s="221">
        <f t="shared" si="5"/>
        <v>-4800</v>
      </c>
      <c r="AE20" s="222">
        <f t="shared" si="6"/>
        <v>-4800</v>
      </c>
      <c r="AF20" s="222"/>
      <c r="AG20" s="215"/>
      <c r="AH20" s="223"/>
      <c r="AK20" s="224">
        <f t="shared" si="15"/>
        <v>0</v>
      </c>
      <c r="AS20" s="303"/>
      <c r="AT20" s="303"/>
      <c r="AU20" s="303"/>
      <c r="AV20" s="303"/>
      <c r="AW20" s="303"/>
      <c r="AX20" s="303"/>
      <c r="AY20" s="303"/>
      <c r="AZ20" s="303"/>
      <c r="BA20" s="303"/>
      <c r="BB20" s="303"/>
      <c r="BC20" s="303"/>
      <c r="BD20" s="303"/>
      <c r="BE20" s="303"/>
      <c r="BF20" s="303"/>
    </row>
    <row r="21" spans="1:37" ht="50.25" customHeight="1">
      <c r="A21" s="216">
        <v>14</v>
      </c>
      <c r="B21" s="217" t="s">
        <v>64</v>
      </c>
      <c r="C21" s="218" t="s">
        <v>53</v>
      </c>
      <c r="D21" s="220" t="s">
        <v>423</v>
      </c>
      <c r="E21" s="229"/>
      <c r="F21" s="229"/>
      <c r="G21" s="215">
        <v>34000</v>
      </c>
      <c r="H21" s="229"/>
      <c r="I21" s="229"/>
      <c r="J21" s="229"/>
      <c r="K21" s="308">
        <f>G21</f>
        <v>34000</v>
      </c>
      <c r="L21" s="215">
        <f>M21</f>
        <v>34000</v>
      </c>
      <c r="M21" s="215">
        <v>34000</v>
      </c>
      <c r="N21" s="229"/>
      <c r="O21" s="229"/>
      <c r="P21" s="229"/>
      <c r="Q21" s="229"/>
      <c r="R21" s="221">
        <f>K21</f>
        <v>34000</v>
      </c>
      <c r="S21" s="221">
        <f>T21+U21</f>
        <v>34000</v>
      </c>
      <c r="T21" s="221">
        <f t="shared" si="16"/>
        <v>34000</v>
      </c>
      <c r="U21" s="221">
        <f t="shared" si="16"/>
        <v>0</v>
      </c>
      <c r="V21" s="221">
        <v>0</v>
      </c>
      <c r="W21" s="221">
        <v>0</v>
      </c>
      <c r="X21" s="221">
        <v>0</v>
      </c>
      <c r="Y21" s="221">
        <v>0</v>
      </c>
      <c r="Z21" s="308">
        <f t="shared" si="4"/>
        <v>-34000</v>
      </c>
      <c r="AA21" s="308"/>
      <c r="AB21" s="309"/>
      <c r="AC21" s="309"/>
      <c r="AD21" s="308">
        <f t="shared" si="5"/>
        <v>-34000</v>
      </c>
      <c r="AE21" s="309">
        <f t="shared" si="6"/>
        <v>-34000</v>
      </c>
      <c r="AF21" s="310"/>
      <c r="AG21" s="215"/>
      <c r="AK21" s="224">
        <f t="shared" si="15"/>
        <v>0</v>
      </c>
    </row>
    <row r="22" spans="1:37" ht="87" customHeight="1">
      <c r="A22" s="216">
        <v>15</v>
      </c>
      <c r="B22" s="377" t="s">
        <v>508</v>
      </c>
      <c r="C22" s="220"/>
      <c r="D22" s="278" t="s">
        <v>451</v>
      </c>
      <c r="E22" s="217"/>
      <c r="F22" s="217"/>
      <c r="G22" s="318"/>
      <c r="H22" s="318"/>
      <c r="I22" s="318"/>
      <c r="J22" s="217"/>
      <c r="K22" s="318">
        <v>14995</v>
      </c>
      <c r="L22" s="318">
        <f>M22</f>
        <v>14995</v>
      </c>
      <c r="M22" s="318">
        <f>K22</f>
        <v>14995</v>
      </c>
      <c r="N22" s="217"/>
      <c r="O22" s="217"/>
      <c r="P22" s="217"/>
      <c r="Q22" s="217"/>
      <c r="R22" s="221">
        <f>K22</f>
        <v>14995</v>
      </c>
      <c r="S22" s="221">
        <f>T22+U22</f>
        <v>14995</v>
      </c>
      <c r="T22" s="221">
        <f t="shared" si="16"/>
        <v>14995</v>
      </c>
      <c r="U22" s="221">
        <f t="shared" si="16"/>
        <v>0</v>
      </c>
      <c r="V22" s="221">
        <v>0</v>
      </c>
      <c r="W22" s="221">
        <v>0</v>
      </c>
      <c r="X22" s="221">
        <v>0</v>
      </c>
      <c r="Y22" s="221">
        <v>0</v>
      </c>
      <c r="Z22" s="318">
        <f t="shared" si="4"/>
        <v>-14995</v>
      </c>
      <c r="AA22" s="318"/>
      <c r="AB22" s="319"/>
      <c r="AC22" s="319"/>
      <c r="AD22" s="217">
        <f t="shared" si="5"/>
        <v>-14995</v>
      </c>
      <c r="AE22" s="251">
        <f t="shared" si="6"/>
        <v>-14995</v>
      </c>
      <c r="AF22" s="251"/>
      <c r="AG22" s="217"/>
      <c r="AK22" s="224">
        <f t="shared" si="15"/>
        <v>0</v>
      </c>
    </row>
    <row r="23" spans="1:37" ht="65.25" customHeight="1">
      <c r="A23" s="216">
        <v>16</v>
      </c>
      <c r="B23" s="378" t="s">
        <v>509</v>
      </c>
      <c r="C23" s="220"/>
      <c r="D23" s="278" t="s">
        <v>451</v>
      </c>
      <c r="E23" s="217"/>
      <c r="F23" s="217"/>
      <c r="G23" s="217"/>
      <c r="H23" s="217"/>
      <c r="I23" s="217"/>
      <c r="J23" s="217"/>
      <c r="K23" s="318">
        <v>105000</v>
      </c>
      <c r="L23" s="318">
        <f>M23</f>
        <v>64407</v>
      </c>
      <c r="M23" s="318">
        <f>74407-10000</f>
        <v>64407</v>
      </c>
      <c r="N23" s="217"/>
      <c r="O23" s="217"/>
      <c r="P23" s="217"/>
      <c r="Q23" s="217"/>
      <c r="R23" s="221">
        <f>K23</f>
        <v>105000</v>
      </c>
      <c r="S23" s="221">
        <f>T23+U23</f>
        <v>64407</v>
      </c>
      <c r="T23" s="221">
        <f t="shared" si="16"/>
        <v>64407</v>
      </c>
      <c r="U23" s="221">
        <f t="shared" si="16"/>
        <v>0</v>
      </c>
      <c r="V23" s="221">
        <v>0</v>
      </c>
      <c r="W23" s="221">
        <v>0</v>
      </c>
      <c r="X23" s="221">
        <v>0</v>
      </c>
      <c r="Y23" s="221">
        <v>0</v>
      </c>
      <c r="Z23" s="318">
        <f t="shared" si="4"/>
        <v>-64407</v>
      </c>
      <c r="AA23" s="318"/>
      <c r="AB23" s="319"/>
      <c r="AC23" s="319"/>
      <c r="AD23" s="318">
        <f t="shared" si="5"/>
        <v>-64407</v>
      </c>
      <c r="AE23" s="318">
        <f t="shared" si="6"/>
        <v>-64407</v>
      </c>
      <c r="AF23" s="251"/>
      <c r="AG23" s="217"/>
      <c r="AK23" s="224">
        <f t="shared" si="15"/>
        <v>0</v>
      </c>
    </row>
    <row r="24" spans="1:16" ht="78" customHeight="1">
      <c r="A24" s="256"/>
      <c r="B24" s="256"/>
      <c r="C24" s="256"/>
      <c r="D24" s="256"/>
      <c r="E24" s="321"/>
      <c r="F24" s="256"/>
      <c r="G24" s="256"/>
      <c r="H24" s="256"/>
      <c r="I24" s="256"/>
      <c r="J24" s="256"/>
      <c r="K24" s="256"/>
      <c r="L24" s="256"/>
      <c r="M24" s="256"/>
      <c r="N24" s="256"/>
      <c r="O24" s="256"/>
      <c r="P24" s="256"/>
    </row>
    <row r="25" spans="1:16" ht="78" customHeight="1">
      <c r="A25" s="256"/>
      <c r="B25" s="256"/>
      <c r="C25" s="256"/>
      <c r="D25" s="256"/>
      <c r="E25" s="321"/>
      <c r="F25" s="256"/>
      <c r="G25" s="256"/>
      <c r="H25" s="256"/>
      <c r="I25" s="256"/>
      <c r="J25" s="256"/>
      <c r="K25" s="256"/>
      <c r="L25" s="256"/>
      <c r="M25" s="256"/>
      <c r="N25" s="256"/>
      <c r="O25" s="256"/>
      <c r="P25" s="256"/>
    </row>
    <row r="26" spans="1:16" ht="78" customHeight="1">
      <c r="A26" s="256"/>
      <c r="B26" s="256"/>
      <c r="C26" s="256"/>
      <c r="D26" s="256"/>
      <c r="E26" s="321"/>
      <c r="F26" s="256"/>
      <c r="G26" s="256"/>
      <c r="H26" s="256"/>
      <c r="I26" s="256"/>
      <c r="J26" s="256"/>
      <c r="K26" s="256"/>
      <c r="L26" s="256"/>
      <c r="M26" s="256"/>
      <c r="N26" s="256"/>
      <c r="O26" s="256"/>
      <c r="P26" s="256"/>
    </row>
    <row r="27" spans="1:16" ht="78" customHeight="1">
      <c r="A27" s="256"/>
      <c r="B27" s="256"/>
      <c r="C27" s="256"/>
      <c r="D27" s="256"/>
      <c r="E27" s="321"/>
      <c r="F27" s="256"/>
      <c r="G27" s="256"/>
      <c r="H27" s="256"/>
      <c r="I27" s="256"/>
      <c r="J27" s="256"/>
      <c r="K27" s="256"/>
      <c r="L27" s="256"/>
      <c r="M27" s="256"/>
      <c r="N27" s="256"/>
      <c r="O27" s="256"/>
      <c r="P27" s="256"/>
    </row>
    <row r="28" spans="1:16" ht="78" customHeight="1">
      <c r="A28" s="256"/>
      <c r="B28" s="256"/>
      <c r="C28" s="256"/>
      <c r="D28" s="256"/>
      <c r="E28" s="321"/>
      <c r="F28" s="256"/>
      <c r="G28" s="256"/>
      <c r="H28" s="256"/>
      <c r="I28" s="256"/>
      <c r="J28" s="256"/>
      <c r="K28" s="256"/>
      <c r="L28" s="256"/>
      <c r="M28" s="256"/>
      <c r="N28" s="256"/>
      <c r="O28" s="256"/>
      <c r="P28" s="256"/>
    </row>
    <row r="29" spans="1:16" ht="78" customHeight="1">
      <c r="A29" s="256"/>
      <c r="B29" s="256"/>
      <c r="C29" s="256"/>
      <c r="D29" s="256"/>
      <c r="E29" s="321"/>
      <c r="F29" s="256"/>
      <c r="G29" s="256"/>
      <c r="H29" s="256"/>
      <c r="I29" s="256"/>
      <c r="J29" s="256"/>
      <c r="K29" s="256"/>
      <c r="L29" s="256"/>
      <c r="M29" s="256"/>
      <c r="N29" s="256"/>
      <c r="O29" s="256"/>
      <c r="P29" s="256"/>
    </row>
    <row r="30" spans="1:16" ht="78" customHeight="1">
      <c r="A30" s="256"/>
      <c r="B30" s="256"/>
      <c r="C30" s="256"/>
      <c r="D30" s="256"/>
      <c r="E30" s="321"/>
      <c r="F30" s="256"/>
      <c r="G30" s="256"/>
      <c r="H30" s="256"/>
      <c r="I30" s="256"/>
      <c r="J30" s="256"/>
      <c r="K30" s="256"/>
      <c r="L30" s="256"/>
      <c r="M30" s="256"/>
      <c r="N30" s="256"/>
      <c r="O30" s="256"/>
      <c r="P30" s="256"/>
    </row>
    <row r="31" spans="1:16" ht="78" customHeight="1">
      <c r="A31" s="256"/>
      <c r="B31" s="256"/>
      <c r="C31" s="256"/>
      <c r="D31" s="256"/>
      <c r="E31" s="321"/>
      <c r="F31" s="256"/>
      <c r="G31" s="256"/>
      <c r="H31" s="256"/>
      <c r="I31" s="256"/>
      <c r="J31" s="256"/>
      <c r="K31" s="256"/>
      <c r="L31" s="256"/>
      <c r="M31" s="256"/>
      <c r="N31" s="256"/>
      <c r="O31" s="256"/>
      <c r="P31" s="256"/>
    </row>
    <row r="32" spans="1:16" ht="78" customHeight="1">
      <c r="A32" s="256"/>
      <c r="B32" s="256"/>
      <c r="C32" s="256"/>
      <c r="D32" s="256"/>
      <c r="E32" s="321"/>
      <c r="F32" s="256"/>
      <c r="G32" s="256"/>
      <c r="H32" s="256"/>
      <c r="I32" s="256"/>
      <c r="J32" s="256"/>
      <c r="K32" s="256"/>
      <c r="L32" s="256"/>
      <c r="M32" s="256"/>
      <c r="N32" s="256"/>
      <c r="O32" s="256"/>
      <c r="P32" s="256"/>
    </row>
    <row r="33" spans="1:16" ht="78" customHeight="1">
      <c r="A33" s="256"/>
      <c r="B33" s="256"/>
      <c r="C33" s="256"/>
      <c r="D33" s="256"/>
      <c r="E33" s="321"/>
      <c r="F33" s="256"/>
      <c r="G33" s="256"/>
      <c r="H33" s="256"/>
      <c r="I33" s="256"/>
      <c r="J33" s="256"/>
      <c r="K33" s="256"/>
      <c r="L33" s="256"/>
      <c r="M33" s="256"/>
      <c r="N33" s="256"/>
      <c r="O33" s="256"/>
      <c r="P33" s="256"/>
    </row>
    <row r="34" spans="1:16" ht="78" customHeight="1">
      <c r="A34" s="256"/>
      <c r="B34" s="256"/>
      <c r="C34" s="256"/>
      <c r="D34" s="256"/>
      <c r="E34" s="321"/>
      <c r="F34" s="256"/>
      <c r="G34" s="256"/>
      <c r="H34" s="256"/>
      <c r="I34" s="256"/>
      <c r="J34" s="256"/>
      <c r="K34" s="256"/>
      <c r="L34" s="256"/>
      <c r="M34" s="256"/>
      <c r="N34" s="256"/>
      <c r="O34" s="256"/>
      <c r="P34" s="256"/>
    </row>
    <row r="35" spans="1:16" ht="78" customHeight="1">
      <c r="A35" s="256"/>
      <c r="B35" s="256"/>
      <c r="C35" s="256"/>
      <c r="D35" s="256"/>
      <c r="E35" s="321"/>
      <c r="F35" s="256"/>
      <c r="G35" s="256"/>
      <c r="H35" s="256"/>
      <c r="I35" s="256"/>
      <c r="J35" s="256"/>
      <c r="K35" s="256"/>
      <c r="L35" s="256"/>
      <c r="M35" s="256"/>
      <c r="N35" s="256"/>
      <c r="O35" s="256"/>
      <c r="P35" s="256"/>
    </row>
    <row r="36" spans="1:16" ht="78" customHeight="1">
      <c r="A36" s="256"/>
      <c r="B36" s="256"/>
      <c r="C36" s="256"/>
      <c r="D36" s="256"/>
      <c r="E36" s="321"/>
      <c r="F36" s="256"/>
      <c r="G36" s="256"/>
      <c r="H36" s="256"/>
      <c r="I36" s="256"/>
      <c r="J36" s="256"/>
      <c r="K36" s="256"/>
      <c r="L36" s="256"/>
      <c r="M36" s="256"/>
      <c r="N36" s="256"/>
      <c r="O36" s="256"/>
      <c r="P36" s="256"/>
    </row>
    <row r="37" spans="1:16" ht="78" customHeight="1">
      <c r="A37" s="256"/>
      <c r="B37" s="256"/>
      <c r="C37" s="256"/>
      <c r="D37" s="256"/>
      <c r="E37" s="321"/>
      <c r="F37" s="256"/>
      <c r="G37" s="256"/>
      <c r="H37" s="256"/>
      <c r="I37" s="256"/>
      <c r="J37" s="256"/>
      <c r="K37" s="256"/>
      <c r="L37" s="256"/>
      <c r="M37" s="256"/>
      <c r="N37" s="256"/>
      <c r="O37" s="256"/>
      <c r="P37" s="256"/>
    </row>
    <row r="38" spans="1:16" ht="78" customHeight="1">
      <c r="A38" s="256"/>
      <c r="B38" s="256"/>
      <c r="C38" s="256"/>
      <c r="D38" s="256"/>
      <c r="E38" s="321"/>
      <c r="F38" s="256"/>
      <c r="G38" s="256"/>
      <c r="H38" s="256"/>
      <c r="I38" s="256"/>
      <c r="J38" s="256"/>
      <c r="K38" s="256"/>
      <c r="L38" s="256"/>
      <c r="M38" s="256"/>
      <c r="N38" s="256"/>
      <c r="O38" s="256"/>
      <c r="P38" s="256"/>
    </row>
    <row r="39" spans="1:16" ht="78" customHeight="1">
      <c r="A39" s="256"/>
      <c r="B39" s="256"/>
      <c r="C39" s="256"/>
      <c r="D39" s="256"/>
      <c r="E39" s="321"/>
      <c r="F39" s="256"/>
      <c r="G39" s="256"/>
      <c r="H39" s="256"/>
      <c r="I39" s="256"/>
      <c r="J39" s="256"/>
      <c r="K39" s="256"/>
      <c r="L39" s="256"/>
      <c r="M39" s="256"/>
      <c r="N39" s="256"/>
      <c r="O39" s="256"/>
      <c r="P39" s="256"/>
    </row>
    <row r="40" spans="1:16" ht="78" customHeight="1">
      <c r="A40" s="256"/>
      <c r="B40" s="256"/>
      <c r="C40" s="256"/>
      <c r="D40" s="256"/>
      <c r="E40" s="321"/>
      <c r="F40" s="256"/>
      <c r="G40" s="256"/>
      <c r="H40" s="256"/>
      <c r="I40" s="256"/>
      <c r="J40" s="256"/>
      <c r="K40" s="256"/>
      <c r="L40" s="256"/>
      <c r="M40" s="256"/>
      <c r="N40" s="256"/>
      <c r="O40" s="256"/>
      <c r="P40" s="256"/>
    </row>
    <row r="41" spans="1:16" ht="78" customHeight="1">
      <c r="A41" s="256"/>
      <c r="B41" s="256"/>
      <c r="C41" s="256"/>
      <c r="D41" s="256"/>
      <c r="E41" s="321"/>
      <c r="F41" s="256"/>
      <c r="G41" s="256"/>
      <c r="H41" s="256"/>
      <c r="I41" s="256"/>
      <c r="J41" s="256"/>
      <c r="K41" s="256"/>
      <c r="L41" s="256"/>
      <c r="M41" s="256"/>
      <c r="N41" s="256"/>
      <c r="O41" s="256"/>
      <c r="P41" s="256"/>
    </row>
    <row r="42" spans="1:16" ht="78" customHeight="1">
      <c r="A42" s="256"/>
      <c r="B42" s="256"/>
      <c r="C42" s="256"/>
      <c r="D42" s="256"/>
      <c r="E42" s="321"/>
      <c r="F42" s="256"/>
      <c r="G42" s="256"/>
      <c r="H42" s="256"/>
      <c r="I42" s="256"/>
      <c r="J42" s="256"/>
      <c r="K42" s="256"/>
      <c r="L42" s="256"/>
      <c r="M42" s="256"/>
      <c r="N42" s="256"/>
      <c r="O42" s="256"/>
      <c r="P42" s="256"/>
    </row>
    <row r="43" spans="1:16" ht="78" customHeight="1">
      <c r="A43" s="256"/>
      <c r="B43" s="256"/>
      <c r="C43" s="256"/>
      <c r="D43" s="256"/>
      <c r="E43" s="321"/>
      <c r="F43" s="256"/>
      <c r="G43" s="256"/>
      <c r="H43" s="256"/>
      <c r="I43" s="256"/>
      <c r="J43" s="256"/>
      <c r="K43" s="256"/>
      <c r="L43" s="256"/>
      <c r="M43" s="256"/>
      <c r="N43" s="256"/>
      <c r="O43" s="256"/>
      <c r="P43" s="256"/>
    </row>
    <row r="44" spans="1:16" ht="78" customHeight="1">
      <c r="A44" s="256"/>
      <c r="B44" s="256"/>
      <c r="C44" s="256"/>
      <c r="D44" s="256"/>
      <c r="E44" s="321"/>
      <c r="F44" s="256"/>
      <c r="G44" s="256"/>
      <c r="H44" s="256"/>
      <c r="I44" s="256"/>
      <c r="J44" s="256"/>
      <c r="K44" s="256"/>
      <c r="L44" s="256"/>
      <c r="M44" s="256"/>
      <c r="N44" s="256"/>
      <c r="O44" s="256"/>
      <c r="P44" s="256"/>
    </row>
    <row r="45" spans="1:16" ht="78" customHeight="1">
      <c r="A45" s="256"/>
      <c r="B45" s="256"/>
      <c r="C45" s="256"/>
      <c r="D45" s="256"/>
      <c r="E45" s="321"/>
      <c r="F45" s="256"/>
      <c r="G45" s="256"/>
      <c r="H45" s="256"/>
      <c r="I45" s="256"/>
      <c r="J45" s="256"/>
      <c r="K45" s="256"/>
      <c r="L45" s="256"/>
      <c r="M45" s="256"/>
      <c r="N45" s="256"/>
      <c r="O45" s="256"/>
      <c r="P45" s="256"/>
    </row>
    <row r="46" spans="1:16" ht="78" customHeight="1">
      <c r="A46" s="256"/>
      <c r="B46" s="256"/>
      <c r="C46" s="256"/>
      <c r="D46" s="256"/>
      <c r="E46" s="321"/>
      <c r="F46" s="256"/>
      <c r="G46" s="256"/>
      <c r="H46" s="256"/>
      <c r="I46" s="256"/>
      <c r="J46" s="256"/>
      <c r="K46" s="256"/>
      <c r="L46" s="256"/>
      <c r="M46" s="256"/>
      <c r="N46" s="256"/>
      <c r="O46" s="256"/>
      <c r="P46" s="256"/>
    </row>
    <row r="47" spans="1:16" ht="78" customHeight="1">
      <c r="A47" s="256"/>
      <c r="B47" s="256"/>
      <c r="C47" s="256"/>
      <c r="D47" s="256"/>
      <c r="E47" s="321"/>
      <c r="F47" s="256"/>
      <c r="G47" s="256"/>
      <c r="H47" s="256"/>
      <c r="I47" s="256"/>
      <c r="J47" s="256"/>
      <c r="K47" s="256"/>
      <c r="L47" s="256"/>
      <c r="M47" s="256"/>
      <c r="N47" s="256"/>
      <c r="O47" s="256"/>
      <c r="P47" s="256"/>
    </row>
    <row r="48" spans="1:16" ht="78" customHeight="1">
      <c r="A48" s="256"/>
      <c r="B48" s="256"/>
      <c r="C48" s="256"/>
      <c r="D48" s="256"/>
      <c r="E48" s="321"/>
      <c r="F48" s="256"/>
      <c r="G48" s="256"/>
      <c r="H48" s="256"/>
      <c r="I48" s="256"/>
      <c r="J48" s="256"/>
      <c r="K48" s="256"/>
      <c r="L48" s="256"/>
      <c r="M48" s="256"/>
      <c r="N48" s="256"/>
      <c r="O48" s="256"/>
      <c r="P48" s="256"/>
    </row>
    <row r="49" spans="1:16" ht="78" customHeight="1">
      <c r="A49" s="256"/>
      <c r="B49" s="256"/>
      <c r="C49" s="256"/>
      <c r="D49" s="256"/>
      <c r="E49" s="321"/>
      <c r="F49" s="256"/>
      <c r="G49" s="256"/>
      <c r="H49" s="256"/>
      <c r="I49" s="256"/>
      <c r="J49" s="256"/>
      <c r="K49" s="256"/>
      <c r="L49" s="256"/>
      <c r="M49" s="256"/>
      <c r="N49" s="256"/>
      <c r="O49" s="256"/>
      <c r="P49" s="256"/>
    </row>
    <row r="50" spans="1:16" ht="78" customHeight="1">
      <c r="A50" s="256"/>
      <c r="B50" s="256"/>
      <c r="C50" s="256"/>
      <c r="D50" s="256"/>
      <c r="E50" s="321"/>
      <c r="F50" s="256"/>
      <c r="G50" s="256"/>
      <c r="H50" s="256"/>
      <c r="I50" s="256"/>
      <c r="J50" s="256"/>
      <c r="K50" s="256"/>
      <c r="L50" s="256"/>
      <c r="M50" s="256"/>
      <c r="N50" s="256"/>
      <c r="O50" s="256"/>
      <c r="P50" s="256"/>
    </row>
    <row r="51" spans="1:16" ht="78" customHeight="1">
      <c r="A51" s="256"/>
      <c r="B51" s="256"/>
      <c r="C51" s="256"/>
      <c r="D51" s="256"/>
      <c r="E51" s="321"/>
      <c r="F51" s="256"/>
      <c r="G51" s="256"/>
      <c r="H51" s="256"/>
      <c r="I51" s="256"/>
      <c r="J51" s="256"/>
      <c r="K51" s="256"/>
      <c r="L51" s="256"/>
      <c r="M51" s="256"/>
      <c r="N51" s="256"/>
      <c r="O51" s="256"/>
      <c r="P51" s="256"/>
    </row>
    <row r="52" spans="1:16" ht="78" customHeight="1">
      <c r="A52" s="256"/>
      <c r="B52" s="256"/>
      <c r="C52" s="256"/>
      <c r="D52" s="256"/>
      <c r="E52" s="321"/>
      <c r="F52" s="256"/>
      <c r="G52" s="256"/>
      <c r="H52" s="256"/>
      <c r="I52" s="256"/>
      <c r="J52" s="256"/>
      <c r="K52" s="256"/>
      <c r="L52" s="256"/>
      <c r="M52" s="256"/>
      <c r="N52" s="256"/>
      <c r="O52" s="256"/>
      <c r="P52" s="256"/>
    </row>
    <row r="53" spans="1:16" ht="78" customHeight="1">
      <c r="A53" s="256"/>
      <c r="B53" s="256"/>
      <c r="C53" s="256"/>
      <c r="D53" s="256"/>
      <c r="E53" s="321"/>
      <c r="F53" s="256"/>
      <c r="G53" s="256"/>
      <c r="H53" s="256"/>
      <c r="I53" s="256"/>
      <c r="J53" s="256"/>
      <c r="K53" s="256"/>
      <c r="L53" s="256"/>
      <c r="M53" s="256"/>
      <c r="N53" s="256"/>
      <c r="O53" s="256"/>
      <c r="P53" s="256"/>
    </row>
    <row r="54" spans="1:16" ht="78" customHeight="1">
      <c r="A54" s="256"/>
      <c r="B54" s="256"/>
      <c r="C54" s="256"/>
      <c r="D54" s="256"/>
      <c r="E54" s="321"/>
      <c r="F54" s="256"/>
      <c r="G54" s="256"/>
      <c r="H54" s="256"/>
      <c r="I54" s="256"/>
      <c r="J54" s="256"/>
      <c r="K54" s="256"/>
      <c r="L54" s="256"/>
      <c r="M54" s="256"/>
      <c r="N54" s="256"/>
      <c r="O54" s="256"/>
      <c r="P54" s="256"/>
    </row>
    <row r="55" spans="1:16" ht="78" customHeight="1">
      <c r="A55" s="256"/>
      <c r="B55" s="256"/>
      <c r="C55" s="256"/>
      <c r="D55" s="256"/>
      <c r="E55" s="321"/>
      <c r="F55" s="256"/>
      <c r="G55" s="256"/>
      <c r="H55" s="256"/>
      <c r="I55" s="256"/>
      <c r="J55" s="256"/>
      <c r="K55" s="256"/>
      <c r="L55" s="256"/>
      <c r="M55" s="256"/>
      <c r="N55" s="256"/>
      <c r="O55" s="256"/>
      <c r="P55" s="256"/>
    </row>
    <row r="56" spans="1:16" ht="78" customHeight="1">
      <c r="A56" s="256"/>
      <c r="B56" s="256"/>
      <c r="C56" s="256"/>
      <c r="D56" s="256"/>
      <c r="E56" s="321"/>
      <c r="F56" s="256"/>
      <c r="G56" s="256"/>
      <c r="H56" s="256"/>
      <c r="I56" s="256"/>
      <c r="J56" s="256"/>
      <c r="K56" s="256"/>
      <c r="L56" s="256"/>
      <c r="M56" s="256"/>
      <c r="N56" s="256"/>
      <c r="O56" s="256"/>
      <c r="P56" s="256"/>
    </row>
    <row r="57" spans="1:16" ht="78" customHeight="1">
      <c r="A57" s="256"/>
      <c r="B57" s="256"/>
      <c r="C57" s="256"/>
      <c r="D57" s="256"/>
      <c r="E57" s="321"/>
      <c r="F57" s="256"/>
      <c r="G57" s="256"/>
      <c r="H57" s="256"/>
      <c r="I57" s="256"/>
      <c r="J57" s="256"/>
      <c r="K57" s="256"/>
      <c r="L57" s="256"/>
      <c r="M57" s="256"/>
      <c r="N57" s="256"/>
      <c r="O57" s="256"/>
      <c r="P57" s="256"/>
    </row>
    <row r="58" spans="1:16" ht="78" customHeight="1">
      <c r="A58" s="256"/>
      <c r="B58" s="256"/>
      <c r="C58" s="256"/>
      <c r="D58" s="256"/>
      <c r="E58" s="321"/>
      <c r="F58" s="256"/>
      <c r="G58" s="256"/>
      <c r="H58" s="256"/>
      <c r="I58" s="256"/>
      <c r="J58" s="256"/>
      <c r="K58" s="256"/>
      <c r="L58" s="256"/>
      <c r="M58" s="256"/>
      <c r="N58" s="256"/>
      <c r="O58" s="256"/>
      <c r="P58" s="256"/>
    </row>
    <row r="59" spans="1:16" ht="78" customHeight="1">
      <c r="A59" s="256"/>
      <c r="B59" s="256"/>
      <c r="C59" s="256"/>
      <c r="D59" s="256"/>
      <c r="E59" s="321"/>
      <c r="F59" s="256"/>
      <c r="G59" s="256"/>
      <c r="H59" s="256"/>
      <c r="I59" s="256"/>
      <c r="J59" s="256"/>
      <c r="K59" s="256"/>
      <c r="L59" s="256"/>
      <c r="M59" s="256"/>
      <c r="N59" s="256"/>
      <c r="O59" s="256"/>
      <c r="P59" s="256"/>
    </row>
    <row r="60" spans="1:16" ht="78" customHeight="1">
      <c r="A60" s="256"/>
      <c r="B60" s="256"/>
      <c r="C60" s="256"/>
      <c r="D60" s="256"/>
      <c r="E60" s="321"/>
      <c r="F60" s="256"/>
      <c r="G60" s="256"/>
      <c r="H60" s="256"/>
      <c r="I60" s="256"/>
      <c r="J60" s="256"/>
      <c r="K60" s="256"/>
      <c r="L60" s="256"/>
      <c r="M60" s="256"/>
      <c r="N60" s="256"/>
      <c r="O60" s="256"/>
      <c r="P60" s="256"/>
    </row>
    <row r="61" spans="1:16" ht="78" customHeight="1">
      <c r="A61" s="256"/>
      <c r="B61" s="256"/>
      <c r="C61" s="256"/>
      <c r="D61" s="256"/>
      <c r="E61" s="321"/>
      <c r="F61" s="256"/>
      <c r="G61" s="256"/>
      <c r="H61" s="256"/>
      <c r="I61" s="256"/>
      <c r="J61" s="256"/>
      <c r="K61" s="256"/>
      <c r="L61" s="256"/>
      <c r="M61" s="256"/>
      <c r="N61" s="256"/>
      <c r="O61" s="256"/>
      <c r="P61" s="256"/>
    </row>
    <row r="62" spans="1:16" ht="78" customHeight="1">
      <c r="A62" s="256"/>
      <c r="B62" s="256"/>
      <c r="C62" s="256"/>
      <c r="D62" s="256"/>
      <c r="E62" s="321"/>
      <c r="F62" s="256"/>
      <c r="G62" s="256"/>
      <c r="H62" s="256"/>
      <c r="I62" s="256"/>
      <c r="J62" s="256"/>
      <c r="K62" s="256"/>
      <c r="L62" s="256"/>
      <c r="M62" s="256"/>
      <c r="N62" s="256"/>
      <c r="O62" s="256"/>
      <c r="P62" s="256"/>
    </row>
    <row r="63" spans="1:16" ht="78" customHeight="1">
      <c r="A63" s="256"/>
      <c r="B63" s="256"/>
      <c r="C63" s="256"/>
      <c r="D63" s="256"/>
      <c r="E63" s="321"/>
      <c r="F63" s="256"/>
      <c r="G63" s="256"/>
      <c r="H63" s="256"/>
      <c r="I63" s="256"/>
      <c r="J63" s="256"/>
      <c r="K63" s="256"/>
      <c r="L63" s="256"/>
      <c r="M63" s="256"/>
      <c r="N63" s="256"/>
      <c r="O63" s="256"/>
      <c r="P63" s="256"/>
    </row>
    <row r="64" spans="1:16" ht="78" customHeight="1">
      <c r="A64" s="256"/>
      <c r="B64" s="256"/>
      <c r="C64" s="256"/>
      <c r="D64" s="256"/>
      <c r="E64" s="321"/>
      <c r="F64" s="256"/>
      <c r="G64" s="256"/>
      <c r="H64" s="256"/>
      <c r="I64" s="256"/>
      <c r="J64" s="256"/>
      <c r="K64" s="256"/>
      <c r="L64" s="256"/>
      <c r="M64" s="256"/>
      <c r="N64" s="256"/>
      <c r="O64" s="256"/>
      <c r="P64" s="256"/>
    </row>
    <row r="65" spans="1:16" ht="78" customHeight="1">
      <c r="A65" s="256"/>
      <c r="B65" s="256"/>
      <c r="C65" s="256"/>
      <c r="D65" s="256"/>
      <c r="E65" s="321"/>
      <c r="F65" s="256"/>
      <c r="G65" s="256"/>
      <c r="H65" s="256"/>
      <c r="I65" s="256"/>
      <c r="J65" s="256"/>
      <c r="K65" s="256"/>
      <c r="L65" s="256"/>
      <c r="M65" s="256"/>
      <c r="N65" s="256"/>
      <c r="O65" s="256"/>
      <c r="P65" s="256"/>
    </row>
    <row r="66" spans="1:16" ht="78" customHeight="1">
      <c r="A66" s="256"/>
      <c r="B66" s="256"/>
      <c r="C66" s="256"/>
      <c r="D66" s="256"/>
      <c r="E66" s="321"/>
      <c r="F66" s="256"/>
      <c r="G66" s="256"/>
      <c r="H66" s="256"/>
      <c r="I66" s="256"/>
      <c r="J66" s="256"/>
      <c r="K66" s="256"/>
      <c r="L66" s="256"/>
      <c r="M66" s="256"/>
      <c r="N66" s="256"/>
      <c r="O66" s="256"/>
      <c r="P66" s="256"/>
    </row>
    <row r="67" spans="1:16" ht="78" customHeight="1">
      <c r="A67" s="256"/>
      <c r="B67" s="256"/>
      <c r="C67" s="256"/>
      <c r="D67" s="256"/>
      <c r="E67" s="321"/>
      <c r="F67" s="256"/>
      <c r="G67" s="256"/>
      <c r="H67" s="256"/>
      <c r="I67" s="256"/>
      <c r="J67" s="256"/>
      <c r="K67" s="256"/>
      <c r="L67" s="256"/>
      <c r="M67" s="256"/>
      <c r="N67" s="256"/>
      <c r="O67" s="256"/>
      <c r="P67" s="256"/>
    </row>
    <row r="68" spans="1:16" ht="78" customHeight="1">
      <c r="A68" s="256"/>
      <c r="B68" s="256"/>
      <c r="C68" s="256"/>
      <c r="D68" s="256"/>
      <c r="E68" s="321"/>
      <c r="F68" s="256"/>
      <c r="G68" s="256"/>
      <c r="H68" s="256"/>
      <c r="I68" s="256"/>
      <c r="J68" s="256"/>
      <c r="K68" s="256"/>
      <c r="L68" s="256"/>
      <c r="M68" s="256"/>
      <c r="N68" s="256"/>
      <c r="O68" s="256"/>
      <c r="P68" s="256"/>
    </row>
    <row r="69" spans="1:16" ht="78" customHeight="1">
      <c r="A69" s="256"/>
      <c r="B69" s="256"/>
      <c r="C69" s="256"/>
      <c r="D69" s="256"/>
      <c r="E69" s="321"/>
      <c r="F69" s="256"/>
      <c r="G69" s="256"/>
      <c r="H69" s="256"/>
      <c r="I69" s="256"/>
      <c r="J69" s="256"/>
      <c r="K69" s="256"/>
      <c r="L69" s="256"/>
      <c r="M69" s="256"/>
      <c r="N69" s="256"/>
      <c r="O69" s="256"/>
      <c r="P69" s="256"/>
    </row>
    <row r="70" spans="1:16" ht="78" customHeight="1">
      <c r="A70" s="256"/>
      <c r="B70" s="256"/>
      <c r="C70" s="256"/>
      <c r="D70" s="256"/>
      <c r="E70" s="321"/>
      <c r="F70" s="256"/>
      <c r="G70" s="256"/>
      <c r="H70" s="256"/>
      <c r="I70" s="256"/>
      <c r="J70" s="256"/>
      <c r="K70" s="256"/>
      <c r="L70" s="256"/>
      <c r="M70" s="256"/>
      <c r="N70" s="256"/>
      <c r="O70" s="256"/>
      <c r="P70" s="256"/>
    </row>
    <row r="71" spans="1:16" ht="78" customHeight="1">
      <c r="A71" s="256"/>
      <c r="B71" s="256"/>
      <c r="C71" s="256"/>
      <c r="D71" s="256"/>
      <c r="E71" s="321"/>
      <c r="F71" s="256"/>
      <c r="G71" s="256"/>
      <c r="H71" s="256"/>
      <c r="I71" s="256"/>
      <c r="J71" s="256"/>
      <c r="K71" s="256"/>
      <c r="L71" s="256"/>
      <c r="M71" s="256"/>
      <c r="N71" s="256"/>
      <c r="O71" s="256"/>
      <c r="P71" s="256"/>
    </row>
    <row r="72" spans="1:16" ht="78" customHeight="1">
      <c r="A72" s="256"/>
      <c r="B72" s="256"/>
      <c r="C72" s="256"/>
      <c r="D72" s="256"/>
      <c r="E72" s="321"/>
      <c r="F72" s="256"/>
      <c r="G72" s="256"/>
      <c r="H72" s="256"/>
      <c r="I72" s="256"/>
      <c r="J72" s="256"/>
      <c r="K72" s="256"/>
      <c r="L72" s="256"/>
      <c r="M72" s="256"/>
      <c r="N72" s="256"/>
      <c r="O72" s="256"/>
      <c r="P72" s="256"/>
    </row>
    <row r="73" spans="1:16" ht="78" customHeight="1">
      <c r="A73" s="256"/>
      <c r="B73" s="256"/>
      <c r="C73" s="256"/>
      <c r="D73" s="256"/>
      <c r="E73" s="321"/>
      <c r="F73" s="256"/>
      <c r="G73" s="256"/>
      <c r="H73" s="256"/>
      <c r="I73" s="256"/>
      <c r="J73" s="256"/>
      <c r="K73" s="256"/>
      <c r="L73" s="256"/>
      <c r="M73" s="256"/>
      <c r="N73" s="256"/>
      <c r="O73" s="256"/>
      <c r="P73" s="256"/>
    </row>
    <row r="74" spans="1:16" ht="78" customHeight="1">
      <c r="A74" s="256"/>
      <c r="B74" s="256"/>
      <c r="C74" s="256"/>
      <c r="D74" s="256"/>
      <c r="E74" s="321"/>
      <c r="F74" s="256"/>
      <c r="G74" s="256"/>
      <c r="H74" s="256"/>
      <c r="I74" s="256"/>
      <c r="J74" s="256"/>
      <c r="K74" s="256"/>
      <c r="L74" s="256"/>
      <c r="M74" s="256"/>
      <c r="N74" s="256"/>
      <c r="O74" s="256"/>
      <c r="P74" s="256"/>
    </row>
    <row r="75" spans="1:16" ht="78" customHeight="1">
      <c r="A75" s="256"/>
      <c r="B75" s="256"/>
      <c r="C75" s="256"/>
      <c r="D75" s="256"/>
      <c r="E75" s="321"/>
      <c r="F75" s="256"/>
      <c r="G75" s="256"/>
      <c r="H75" s="256"/>
      <c r="I75" s="256"/>
      <c r="J75" s="256"/>
      <c r="K75" s="256"/>
      <c r="L75" s="256"/>
      <c r="M75" s="256"/>
      <c r="N75" s="256"/>
      <c r="O75" s="256"/>
      <c r="P75" s="256"/>
    </row>
    <row r="76" spans="1:16" ht="78" customHeight="1">
      <c r="A76" s="256"/>
      <c r="B76" s="256"/>
      <c r="C76" s="256"/>
      <c r="D76" s="256"/>
      <c r="E76" s="321"/>
      <c r="F76" s="256"/>
      <c r="G76" s="256"/>
      <c r="H76" s="256"/>
      <c r="I76" s="256"/>
      <c r="J76" s="256"/>
      <c r="K76" s="256"/>
      <c r="L76" s="256"/>
      <c r="M76" s="256"/>
      <c r="N76" s="256"/>
      <c r="O76" s="256"/>
      <c r="P76" s="256"/>
    </row>
    <row r="77" spans="1:16" ht="78" customHeight="1">
      <c r="A77" s="256"/>
      <c r="B77" s="256"/>
      <c r="C77" s="256"/>
      <c r="D77" s="256"/>
      <c r="E77" s="321"/>
      <c r="F77" s="256"/>
      <c r="G77" s="256"/>
      <c r="H77" s="256"/>
      <c r="I77" s="256"/>
      <c r="J77" s="256"/>
      <c r="K77" s="256"/>
      <c r="L77" s="256"/>
      <c r="M77" s="256"/>
      <c r="N77" s="256"/>
      <c r="O77" s="256"/>
      <c r="P77" s="256"/>
    </row>
    <row r="78" spans="1:16" ht="78" customHeight="1">
      <c r="A78" s="256"/>
      <c r="B78" s="256"/>
      <c r="C78" s="256"/>
      <c r="D78" s="256"/>
      <c r="E78" s="321"/>
      <c r="F78" s="256"/>
      <c r="G78" s="256"/>
      <c r="H78" s="256"/>
      <c r="I78" s="256"/>
      <c r="J78" s="256"/>
      <c r="K78" s="256"/>
      <c r="L78" s="256"/>
      <c r="M78" s="256"/>
      <c r="N78" s="256"/>
      <c r="O78" s="256"/>
      <c r="P78" s="256"/>
    </row>
    <row r="79" spans="1:16" ht="78" customHeight="1">
      <c r="A79" s="256"/>
      <c r="B79" s="256"/>
      <c r="C79" s="256"/>
      <c r="D79" s="256"/>
      <c r="E79" s="321"/>
      <c r="F79" s="256"/>
      <c r="G79" s="256"/>
      <c r="H79" s="256"/>
      <c r="I79" s="256"/>
      <c r="J79" s="256"/>
      <c r="K79" s="256"/>
      <c r="L79" s="256"/>
      <c r="M79" s="256"/>
      <c r="N79" s="256"/>
      <c r="O79" s="256"/>
      <c r="P79" s="256"/>
    </row>
    <row r="80" spans="1:16" ht="78" customHeight="1">
      <c r="A80" s="256"/>
      <c r="B80" s="256"/>
      <c r="C80" s="256"/>
      <c r="D80" s="256"/>
      <c r="E80" s="321"/>
      <c r="F80" s="256"/>
      <c r="G80" s="256"/>
      <c r="H80" s="256"/>
      <c r="I80" s="256"/>
      <c r="J80" s="256"/>
      <c r="K80" s="256"/>
      <c r="L80" s="256"/>
      <c r="M80" s="256"/>
      <c r="N80" s="256"/>
      <c r="O80" s="256"/>
      <c r="P80" s="256"/>
    </row>
    <row r="81" spans="1:16" ht="78" customHeight="1">
      <c r="A81" s="256"/>
      <c r="B81" s="256"/>
      <c r="C81" s="256"/>
      <c r="D81" s="256"/>
      <c r="E81" s="321"/>
      <c r="F81" s="256"/>
      <c r="G81" s="256"/>
      <c r="H81" s="256"/>
      <c r="I81" s="256"/>
      <c r="J81" s="256"/>
      <c r="K81" s="256"/>
      <c r="L81" s="256"/>
      <c r="M81" s="256"/>
      <c r="N81" s="256"/>
      <c r="O81" s="256"/>
      <c r="P81" s="256"/>
    </row>
    <row r="82" spans="1:16" ht="78" customHeight="1">
      <c r="A82" s="256"/>
      <c r="B82" s="256"/>
      <c r="C82" s="256"/>
      <c r="D82" s="256"/>
      <c r="E82" s="321"/>
      <c r="F82" s="256"/>
      <c r="G82" s="256"/>
      <c r="H82" s="256"/>
      <c r="I82" s="256"/>
      <c r="J82" s="256"/>
      <c r="K82" s="256"/>
      <c r="L82" s="256"/>
      <c r="M82" s="256"/>
      <c r="N82" s="256"/>
      <c r="O82" s="256"/>
      <c r="P82" s="256"/>
    </row>
    <row r="83" spans="1:16" ht="78" customHeight="1">
      <c r="A83" s="256"/>
      <c r="B83" s="256"/>
      <c r="C83" s="256"/>
      <c r="D83" s="256"/>
      <c r="E83" s="321"/>
      <c r="F83" s="256"/>
      <c r="G83" s="256"/>
      <c r="H83" s="256"/>
      <c r="I83" s="256"/>
      <c r="J83" s="256"/>
      <c r="K83" s="256"/>
      <c r="L83" s="256"/>
      <c r="M83" s="256"/>
      <c r="N83" s="256"/>
      <c r="O83" s="256"/>
      <c r="P83" s="256"/>
    </row>
    <row r="84" spans="1:16" ht="78" customHeight="1">
      <c r="A84" s="256"/>
      <c r="B84" s="256"/>
      <c r="C84" s="256"/>
      <c r="D84" s="256"/>
      <c r="E84" s="321"/>
      <c r="F84" s="256"/>
      <c r="G84" s="256"/>
      <c r="H84" s="256"/>
      <c r="I84" s="256"/>
      <c r="J84" s="256"/>
      <c r="K84" s="256"/>
      <c r="L84" s="256"/>
      <c r="M84" s="256"/>
      <c r="N84" s="256"/>
      <c r="O84" s="256"/>
      <c r="P84" s="256"/>
    </row>
    <row r="85" spans="1:16" ht="78" customHeight="1">
      <c r="A85" s="256"/>
      <c r="B85" s="256"/>
      <c r="C85" s="256"/>
      <c r="D85" s="256"/>
      <c r="E85" s="321"/>
      <c r="F85" s="256"/>
      <c r="G85" s="256"/>
      <c r="H85" s="256"/>
      <c r="I85" s="256"/>
      <c r="J85" s="256"/>
      <c r="K85" s="256"/>
      <c r="L85" s="256"/>
      <c r="M85" s="256"/>
      <c r="N85" s="256"/>
      <c r="O85" s="256"/>
      <c r="P85" s="256"/>
    </row>
    <row r="86" spans="1:16" ht="78" customHeight="1">
      <c r="A86" s="256"/>
      <c r="B86" s="256"/>
      <c r="C86" s="256"/>
      <c r="D86" s="256"/>
      <c r="E86" s="321"/>
      <c r="F86" s="256"/>
      <c r="G86" s="256"/>
      <c r="H86" s="256"/>
      <c r="I86" s="256"/>
      <c r="J86" s="256"/>
      <c r="K86" s="256"/>
      <c r="L86" s="256"/>
      <c r="M86" s="256"/>
      <c r="N86" s="256"/>
      <c r="O86" s="256"/>
      <c r="P86" s="256"/>
    </row>
    <row r="87" spans="1:16" ht="78" customHeight="1">
      <c r="A87" s="256"/>
      <c r="B87" s="256"/>
      <c r="C87" s="256"/>
      <c r="D87" s="256"/>
      <c r="E87" s="321"/>
      <c r="F87" s="256"/>
      <c r="G87" s="256"/>
      <c r="H87" s="256"/>
      <c r="I87" s="256"/>
      <c r="J87" s="256"/>
      <c r="K87" s="256"/>
      <c r="L87" s="256"/>
      <c r="M87" s="256"/>
      <c r="N87" s="256"/>
      <c r="O87" s="256"/>
      <c r="P87" s="256"/>
    </row>
    <row r="88" spans="1:16" ht="78" customHeight="1">
      <c r="A88" s="256"/>
      <c r="B88" s="256"/>
      <c r="C88" s="256"/>
      <c r="D88" s="256"/>
      <c r="E88" s="321"/>
      <c r="F88" s="256"/>
      <c r="G88" s="256"/>
      <c r="H88" s="256"/>
      <c r="I88" s="256"/>
      <c r="J88" s="256"/>
      <c r="K88" s="256"/>
      <c r="L88" s="256"/>
      <c r="M88" s="256"/>
      <c r="N88" s="256"/>
      <c r="O88" s="256"/>
      <c r="P88" s="256"/>
    </row>
    <row r="89" spans="1:16" ht="78" customHeight="1">
      <c r="A89" s="256"/>
      <c r="B89" s="256"/>
      <c r="C89" s="256"/>
      <c r="D89" s="256"/>
      <c r="E89" s="321"/>
      <c r="F89" s="256"/>
      <c r="G89" s="256"/>
      <c r="H89" s="256"/>
      <c r="I89" s="256"/>
      <c r="J89" s="256"/>
      <c r="K89" s="256"/>
      <c r="L89" s="256"/>
      <c r="M89" s="256"/>
      <c r="N89" s="256"/>
      <c r="O89" s="256"/>
      <c r="P89" s="256"/>
    </row>
    <row r="90" spans="1:16" ht="78" customHeight="1">
      <c r="A90" s="256"/>
      <c r="B90" s="256"/>
      <c r="C90" s="256"/>
      <c r="D90" s="256"/>
      <c r="E90" s="321"/>
      <c r="F90" s="256"/>
      <c r="G90" s="256"/>
      <c r="H90" s="256"/>
      <c r="I90" s="256"/>
      <c r="J90" s="256"/>
      <c r="K90" s="256"/>
      <c r="L90" s="256"/>
      <c r="M90" s="256"/>
      <c r="N90" s="256"/>
      <c r="O90" s="256"/>
      <c r="P90" s="256"/>
    </row>
    <row r="91" spans="1:16" ht="78" customHeight="1">
      <c r="A91" s="256"/>
      <c r="B91" s="256"/>
      <c r="C91" s="256"/>
      <c r="D91" s="256"/>
      <c r="E91" s="321"/>
      <c r="F91" s="256"/>
      <c r="G91" s="256"/>
      <c r="H91" s="256"/>
      <c r="I91" s="256"/>
      <c r="J91" s="256"/>
      <c r="K91" s="256"/>
      <c r="L91" s="256"/>
      <c r="M91" s="256"/>
      <c r="N91" s="256"/>
      <c r="O91" s="256"/>
      <c r="P91" s="256"/>
    </row>
    <row r="92" spans="1:16" ht="78" customHeight="1">
      <c r="A92" s="256"/>
      <c r="B92" s="256"/>
      <c r="C92" s="256"/>
      <c r="D92" s="256"/>
      <c r="E92" s="321"/>
      <c r="F92" s="256"/>
      <c r="G92" s="256"/>
      <c r="H92" s="256"/>
      <c r="I92" s="256"/>
      <c r="J92" s="256"/>
      <c r="K92" s="256"/>
      <c r="L92" s="256"/>
      <c r="M92" s="256"/>
      <c r="N92" s="256"/>
      <c r="O92" s="256"/>
      <c r="P92" s="256"/>
    </row>
    <row r="93" spans="1:16" ht="78" customHeight="1">
      <c r="A93" s="256"/>
      <c r="B93" s="256"/>
      <c r="C93" s="256"/>
      <c r="D93" s="256"/>
      <c r="E93" s="321"/>
      <c r="F93" s="256"/>
      <c r="G93" s="256"/>
      <c r="H93" s="256"/>
      <c r="I93" s="256"/>
      <c r="J93" s="256"/>
      <c r="K93" s="256"/>
      <c r="L93" s="256"/>
      <c r="M93" s="256"/>
      <c r="N93" s="256"/>
      <c r="O93" s="256"/>
      <c r="P93" s="256"/>
    </row>
    <row r="94" spans="1:16" ht="78" customHeight="1">
      <c r="A94" s="256"/>
      <c r="B94" s="256"/>
      <c r="C94" s="256"/>
      <c r="D94" s="256"/>
      <c r="E94" s="321"/>
      <c r="F94" s="256"/>
      <c r="G94" s="256"/>
      <c r="H94" s="256"/>
      <c r="I94" s="256"/>
      <c r="J94" s="256"/>
      <c r="K94" s="256"/>
      <c r="L94" s="256"/>
      <c r="M94" s="256"/>
      <c r="N94" s="256"/>
      <c r="O94" s="256"/>
      <c r="P94" s="256"/>
    </row>
    <row r="95" spans="1:16" ht="78" customHeight="1">
      <c r="A95" s="256"/>
      <c r="B95" s="256"/>
      <c r="C95" s="256"/>
      <c r="D95" s="256"/>
      <c r="E95" s="321"/>
      <c r="F95" s="256"/>
      <c r="G95" s="256"/>
      <c r="H95" s="256"/>
      <c r="I95" s="256"/>
      <c r="J95" s="256"/>
      <c r="K95" s="256"/>
      <c r="L95" s="256"/>
      <c r="M95" s="256"/>
      <c r="N95" s="256"/>
      <c r="O95" s="256"/>
      <c r="P95" s="256"/>
    </row>
    <row r="96" spans="1:16" ht="78" customHeight="1">
      <c r="A96" s="256"/>
      <c r="B96" s="256"/>
      <c r="C96" s="256"/>
      <c r="D96" s="256"/>
      <c r="E96" s="321"/>
      <c r="F96" s="256"/>
      <c r="G96" s="256"/>
      <c r="H96" s="256"/>
      <c r="I96" s="256"/>
      <c r="J96" s="256"/>
      <c r="K96" s="256"/>
      <c r="L96" s="256"/>
      <c r="M96" s="256"/>
      <c r="N96" s="256"/>
      <c r="O96" s="256"/>
      <c r="P96" s="256"/>
    </row>
    <row r="97" spans="1:16" ht="78" customHeight="1">
      <c r="A97" s="256"/>
      <c r="B97" s="256"/>
      <c r="C97" s="256"/>
      <c r="D97" s="256"/>
      <c r="E97" s="321"/>
      <c r="F97" s="256"/>
      <c r="G97" s="256"/>
      <c r="H97" s="256"/>
      <c r="I97" s="256"/>
      <c r="J97" s="256"/>
      <c r="K97" s="256"/>
      <c r="L97" s="256"/>
      <c r="M97" s="256"/>
      <c r="N97" s="256"/>
      <c r="O97" s="256"/>
      <c r="P97" s="256"/>
    </row>
    <row r="98" spans="1:16" ht="78" customHeight="1">
      <c r="A98" s="256"/>
      <c r="B98" s="256"/>
      <c r="C98" s="256"/>
      <c r="D98" s="256"/>
      <c r="E98" s="321"/>
      <c r="F98" s="256"/>
      <c r="G98" s="256"/>
      <c r="H98" s="256"/>
      <c r="I98" s="256"/>
      <c r="J98" s="256"/>
      <c r="K98" s="256"/>
      <c r="L98" s="256"/>
      <c r="M98" s="256"/>
      <c r="N98" s="256"/>
      <c r="O98" s="256"/>
      <c r="P98" s="256"/>
    </row>
    <row r="99" spans="1:16" ht="78" customHeight="1">
      <c r="A99" s="256"/>
      <c r="B99" s="256"/>
      <c r="C99" s="256"/>
      <c r="D99" s="256"/>
      <c r="E99" s="321"/>
      <c r="F99" s="256"/>
      <c r="G99" s="256"/>
      <c r="H99" s="256"/>
      <c r="I99" s="256"/>
      <c r="J99" s="256"/>
      <c r="K99" s="256"/>
      <c r="L99" s="256"/>
      <c r="M99" s="256"/>
      <c r="N99" s="256"/>
      <c r="O99" s="256"/>
      <c r="P99" s="256"/>
    </row>
    <row r="100" spans="1:16" ht="78" customHeight="1">
      <c r="A100" s="256"/>
      <c r="B100" s="256"/>
      <c r="C100" s="256"/>
      <c r="D100" s="256"/>
      <c r="E100" s="321"/>
      <c r="F100" s="256"/>
      <c r="G100" s="256"/>
      <c r="H100" s="256"/>
      <c r="I100" s="256"/>
      <c r="J100" s="256"/>
      <c r="K100" s="256"/>
      <c r="L100" s="256"/>
      <c r="M100" s="256"/>
      <c r="N100" s="256"/>
      <c r="O100" s="256"/>
      <c r="P100" s="256"/>
    </row>
    <row r="101" spans="1:16" ht="78" customHeight="1">
      <c r="A101" s="256"/>
      <c r="B101" s="256"/>
      <c r="C101" s="256"/>
      <c r="D101" s="256"/>
      <c r="E101" s="321"/>
      <c r="F101" s="256"/>
      <c r="G101" s="256"/>
      <c r="H101" s="256"/>
      <c r="I101" s="256"/>
      <c r="J101" s="256"/>
      <c r="K101" s="256"/>
      <c r="L101" s="256"/>
      <c r="M101" s="256"/>
      <c r="N101" s="256"/>
      <c r="O101" s="256"/>
      <c r="P101" s="256"/>
    </row>
    <row r="102" spans="1:16" ht="78" customHeight="1">
      <c r="A102" s="256"/>
      <c r="B102" s="256"/>
      <c r="C102" s="256"/>
      <c r="D102" s="256"/>
      <c r="E102" s="321"/>
      <c r="F102" s="256"/>
      <c r="G102" s="256"/>
      <c r="H102" s="256"/>
      <c r="I102" s="256"/>
      <c r="J102" s="256"/>
      <c r="K102" s="256"/>
      <c r="L102" s="256"/>
      <c r="M102" s="256"/>
      <c r="N102" s="256"/>
      <c r="O102" s="256"/>
      <c r="P102" s="256"/>
    </row>
    <row r="103" spans="1:16" ht="78" customHeight="1">
      <c r="A103" s="256"/>
      <c r="B103" s="256"/>
      <c r="C103" s="256"/>
      <c r="D103" s="256"/>
      <c r="E103" s="321"/>
      <c r="F103" s="256"/>
      <c r="G103" s="256"/>
      <c r="H103" s="256"/>
      <c r="I103" s="256"/>
      <c r="J103" s="256"/>
      <c r="K103" s="256"/>
      <c r="L103" s="256"/>
      <c r="M103" s="256"/>
      <c r="N103" s="256"/>
      <c r="O103" s="256"/>
      <c r="P103" s="256"/>
    </row>
    <row r="104" spans="1:16" ht="78" customHeight="1">
      <c r="A104" s="256"/>
      <c r="B104" s="256"/>
      <c r="C104" s="256"/>
      <c r="D104" s="256"/>
      <c r="E104" s="321"/>
      <c r="F104" s="256"/>
      <c r="G104" s="256"/>
      <c r="H104" s="256"/>
      <c r="I104" s="256"/>
      <c r="J104" s="256"/>
      <c r="K104" s="256"/>
      <c r="L104" s="256"/>
      <c r="M104" s="256"/>
      <c r="N104" s="256"/>
      <c r="O104" s="256"/>
      <c r="P104" s="256"/>
    </row>
    <row r="105" spans="1:16" ht="78" customHeight="1">
      <c r="A105" s="256"/>
      <c r="B105" s="256"/>
      <c r="C105" s="256"/>
      <c r="D105" s="256"/>
      <c r="E105" s="321"/>
      <c r="F105" s="256"/>
      <c r="G105" s="256"/>
      <c r="H105" s="256"/>
      <c r="I105" s="256"/>
      <c r="J105" s="256"/>
      <c r="K105" s="256"/>
      <c r="L105" s="256"/>
      <c r="M105" s="256"/>
      <c r="N105" s="256"/>
      <c r="O105" s="256"/>
      <c r="P105" s="256"/>
    </row>
    <row r="106" spans="1:16" ht="78" customHeight="1">
      <c r="A106" s="256"/>
      <c r="B106" s="256"/>
      <c r="C106" s="256"/>
      <c r="D106" s="256"/>
      <c r="E106" s="321"/>
      <c r="F106" s="256"/>
      <c r="G106" s="256"/>
      <c r="H106" s="256"/>
      <c r="I106" s="256"/>
      <c r="J106" s="256"/>
      <c r="K106" s="256"/>
      <c r="L106" s="256"/>
      <c r="M106" s="256"/>
      <c r="N106" s="256"/>
      <c r="O106" s="256"/>
      <c r="P106" s="256"/>
    </row>
    <row r="107" spans="1:16" ht="78" customHeight="1">
      <c r="A107" s="256"/>
      <c r="B107" s="256"/>
      <c r="C107" s="256"/>
      <c r="D107" s="256"/>
      <c r="E107" s="321"/>
      <c r="F107" s="256"/>
      <c r="G107" s="256"/>
      <c r="H107" s="256"/>
      <c r="I107" s="256"/>
      <c r="J107" s="256"/>
      <c r="K107" s="256"/>
      <c r="L107" s="256"/>
      <c r="M107" s="256"/>
      <c r="N107" s="256"/>
      <c r="O107" s="256"/>
      <c r="P107" s="256"/>
    </row>
    <row r="108" spans="1:16" ht="78" customHeight="1">
      <c r="A108" s="256"/>
      <c r="B108" s="256"/>
      <c r="C108" s="256"/>
      <c r="D108" s="256"/>
      <c r="E108" s="321"/>
      <c r="F108" s="256"/>
      <c r="G108" s="256"/>
      <c r="H108" s="256"/>
      <c r="I108" s="256"/>
      <c r="J108" s="256"/>
      <c r="K108" s="256"/>
      <c r="L108" s="256"/>
      <c r="M108" s="256"/>
      <c r="N108" s="256"/>
      <c r="O108" s="256"/>
      <c r="P108" s="256"/>
    </row>
    <row r="109" spans="1:16" ht="78" customHeight="1">
      <c r="A109" s="256"/>
      <c r="B109" s="256"/>
      <c r="C109" s="256"/>
      <c r="D109" s="256"/>
      <c r="E109" s="321"/>
      <c r="F109" s="256"/>
      <c r="G109" s="256"/>
      <c r="H109" s="256"/>
      <c r="I109" s="256"/>
      <c r="J109" s="256"/>
      <c r="K109" s="256"/>
      <c r="L109" s="256"/>
      <c r="M109" s="256"/>
      <c r="N109" s="256"/>
      <c r="O109" s="256"/>
      <c r="P109" s="256"/>
    </row>
    <row r="110" spans="1:16" ht="78" customHeight="1">
      <c r="A110" s="256"/>
      <c r="B110" s="256"/>
      <c r="C110" s="256"/>
      <c r="D110" s="256"/>
      <c r="E110" s="321"/>
      <c r="F110" s="256"/>
      <c r="G110" s="256"/>
      <c r="H110" s="256"/>
      <c r="I110" s="256"/>
      <c r="J110" s="256"/>
      <c r="K110" s="256"/>
      <c r="L110" s="256"/>
      <c r="M110" s="256"/>
      <c r="N110" s="256"/>
      <c r="O110" s="256"/>
      <c r="P110" s="256"/>
    </row>
    <row r="111" spans="1:16" ht="78" customHeight="1">
      <c r="A111" s="256"/>
      <c r="B111" s="256"/>
      <c r="C111" s="256"/>
      <c r="D111" s="256"/>
      <c r="E111" s="321"/>
      <c r="F111" s="256"/>
      <c r="G111" s="256"/>
      <c r="H111" s="256"/>
      <c r="I111" s="256"/>
      <c r="J111" s="256"/>
      <c r="K111" s="256"/>
      <c r="L111" s="256"/>
      <c r="M111" s="256"/>
      <c r="N111" s="256"/>
      <c r="O111" s="256"/>
      <c r="P111" s="256"/>
    </row>
    <row r="112" spans="1:16" ht="78" customHeight="1">
      <c r="A112" s="256"/>
      <c r="B112" s="256"/>
      <c r="C112" s="256"/>
      <c r="D112" s="256"/>
      <c r="E112" s="321"/>
      <c r="F112" s="256"/>
      <c r="G112" s="256"/>
      <c r="H112" s="256"/>
      <c r="I112" s="256"/>
      <c r="J112" s="256"/>
      <c r="K112" s="256"/>
      <c r="L112" s="256"/>
      <c r="M112" s="256"/>
      <c r="N112" s="256"/>
      <c r="O112" s="256"/>
      <c r="P112" s="256"/>
    </row>
    <row r="113" spans="1:16" ht="78" customHeight="1">
      <c r="A113" s="256"/>
      <c r="B113" s="256"/>
      <c r="C113" s="256"/>
      <c r="D113" s="256"/>
      <c r="E113" s="321"/>
      <c r="F113" s="256"/>
      <c r="G113" s="256"/>
      <c r="H113" s="256"/>
      <c r="I113" s="256"/>
      <c r="J113" s="256"/>
      <c r="K113" s="256"/>
      <c r="L113" s="256"/>
      <c r="M113" s="256"/>
      <c r="N113" s="256"/>
      <c r="O113" s="256"/>
      <c r="P113" s="256"/>
    </row>
    <row r="114" spans="1:16" ht="78" customHeight="1">
      <c r="A114" s="256"/>
      <c r="B114" s="256"/>
      <c r="C114" s="256"/>
      <c r="D114" s="256"/>
      <c r="E114" s="321"/>
      <c r="F114" s="256"/>
      <c r="G114" s="256"/>
      <c r="H114" s="256"/>
      <c r="I114" s="256"/>
      <c r="J114" s="256"/>
      <c r="K114" s="256"/>
      <c r="L114" s="256"/>
      <c r="M114" s="256"/>
      <c r="N114" s="256"/>
      <c r="O114" s="256"/>
      <c r="P114" s="256"/>
    </row>
    <row r="115" spans="1:16" ht="78" customHeight="1">
      <c r="A115" s="256"/>
      <c r="B115" s="256"/>
      <c r="C115" s="256"/>
      <c r="D115" s="256"/>
      <c r="E115" s="321"/>
      <c r="F115" s="256"/>
      <c r="G115" s="256"/>
      <c r="H115" s="256"/>
      <c r="I115" s="256"/>
      <c r="J115" s="256"/>
      <c r="K115" s="256"/>
      <c r="L115" s="256"/>
      <c r="M115" s="256"/>
      <c r="N115" s="256"/>
      <c r="O115" s="256"/>
      <c r="P115" s="256"/>
    </row>
    <row r="116" spans="1:16" ht="78" customHeight="1">
      <c r="A116" s="256"/>
      <c r="B116" s="256"/>
      <c r="C116" s="256"/>
      <c r="D116" s="256"/>
      <c r="E116" s="321"/>
      <c r="F116" s="256"/>
      <c r="G116" s="256"/>
      <c r="H116" s="256"/>
      <c r="I116" s="256"/>
      <c r="J116" s="256"/>
      <c r="K116" s="256"/>
      <c r="L116" s="256"/>
      <c r="M116" s="256"/>
      <c r="N116" s="256"/>
      <c r="O116" s="256"/>
      <c r="P116" s="256"/>
    </row>
    <row r="117" spans="1:16" ht="78" customHeight="1">
      <c r="A117" s="256"/>
      <c r="B117" s="256"/>
      <c r="C117" s="256"/>
      <c r="D117" s="256"/>
      <c r="E117" s="321"/>
      <c r="F117" s="256"/>
      <c r="G117" s="256"/>
      <c r="H117" s="256"/>
      <c r="I117" s="256"/>
      <c r="J117" s="256"/>
      <c r="K117" s="256"/>
      <c r="L117" s="256"/>
      <c r="M117" s="256"/>
      <c r="N117" s="256"/>
      <c r="O117" s="256"/>
      <c r="P117" s="256"/>
    </row>
    <row r="118" spans="1:16" ht="78" customHeight="1">
      <c r="A118" s="256"/>
      <c r="B118" s="256"/>
      <c r="C118" s="256"/>
      <c r="D118" s="256"/>
      <c r="E118" s="321"/>
      <c r="F118" s="256"/>
      <c r="G118" s="256"/>
      <c r="H118" s="256"/>
      <c r="I118" s="256"/>
      <c r="J118" s="256"/>
      <c r="K118" s="256"/>
      <c r="L118" s="256"/>
      <c r="M118" s="256"/>
      <c r="N118" s="256"/>
      <c r="O118" s="256"/>
      <c r="P118" s="256"/>
    </row>
    <row r="119" spans="1:16" ht="78" customHeight="1">
      <c r="A119" s="256"/>
      <c r="B119" s="256"/>
      <c r="C119" s="256"/>
      <c r="D119" s="256"/>
      <c r="E119" s="321"/>
      <c r="F119" s="256"/>
      <c r="G119" s="256"/>
      <c r="H119" s="256"/>
      <c r="I119" s="256"/>
      <c r="J119" s="256"/>
      <c r="K119" s="256"/>
      <c r="L119" s="256"/>
      <c r="M119" s="256"/>
      <c r="N119" s="256"/>
      <c r="O119" s="256"/>
      <c r="P119" s="256"/>
    </row>
    <row r="120" spans="1:16" ht="78" customHeight="1">
      <c r="A120" s="256"/>
      <c r="B120" s="256"/>
      <c r="C120" s="256"/>
      <c r="D120" s="256"/>
      <c r="E120" s="321"/>
      <c r="F120" s="256"/>
      <c r="G120" s="256"/>
      <c r="H120" s="256"/>
      <c r="I120" s="256"/>
      <c r="J120" s="256"/>
      <c r="K120" s="256"/>
      <c r="L120" s="256"/>
      <c r="M120" s="256"/>
      <c r="N120" s="256"/>
      <c r="O120" s="256"/>
      <c r="P120" s="256"/>
    </row>
    <row r="121" spans="1:16" ht="78" customHeight="1">
      <c r="A121" s="256"/>
      <c r="B121" s="256"/>
      <c r="C121" s="256"/>
      <c r="D121" s="256"/>
      <c r="E121" s="321"/>
      <c r="F121" s="256"/>
      <c r="G121" s="256"/>
      <c r="H121" s="256"/>
      <c r="I121" s="256"/>
      <c r="J121" s="256"/>
      <c r="K121" s="256"/>
      <c r="L121" s="256"/>
      <c r="M121" s="256"/>
      <c r="N121" s="256"/>
      <c r="O121" s="256"/>
      <c r="P121" s="256"/>
    </row>
    <row r="122" spans="1:16" ht="78" customHeight="1">
      <c r="A122" s="256"/>
      <c r="B122" s="256"/>
      <c r="C122" s="256"/>
      <c r="D122" s="256"/>
      <c r="E122" s="321"/>
      <c r="F122" s="256"/>
      <c r="G122" s="256"/>
      <c r="H122" s="256"/>
      <c r="I122" s="256"/>
      <c r="J122" s="256"/>
      <c r="K122" s="256"/>
      <c r="L122" s="256"/>
      <c r="M122" s="256"/>
      <c r="N122" s="256"/>
      <c r="O122" s="256"/>
      <c r="P122" s="256"/>
    </row>
    <row r="123" spans="1:16" ht="78" customHeight="1">
      <c r="A123" s="256"/>
      <c r="B123" s="256"/>
      <c r="C123" s="256"/>
      <c r="D123" s="256"/>
      <c r="E123" s="321"/>
      <c r="F123" s="256"/>
      <c r="G123" s="256"/>
      <c r="H123" s="256"/>
      <c r="I123" s="256"/>
      <c r="J123" s="256"/>
      <c r="K123" s="256"/>
      <c r="L123" s="256"/>
      <c r="M123" s="256"/>
      <c r="N123" s="256"/>
      <c r="O123" s="256"/>
      <c r="P123" s="256"/>
    </row>
    <row r="124" spans="1:16" ht="78" customHeight="1">
      <c r="A124" s="256"/>
      <c r="B124" s="256"/>
      <c r="C124" s="256"/>
      <c r="D124" s="256"/>
      <c r="E124" s="321"/>
      <c r="F124" s="256"/>
      <c r="G124" s="256"/>
      <c r="H124" s="256"/>
      <c r="I124" s="256"/>
      <c r="J124" s="256"/>
      <c r="K124" s="256"/>
      <c r="L124" s="256"/>
      <c r="M124" s="256"/>
      <c r="N124" s="256"/>
      <c r="O124" s="256"/>
      <c r="P124" s="256"/>
    </row>
    <row r="125" spans="1:16" ht="78" customHeight="1">
      <c r="A125" s="256"/>
      <c r="B125" s="256"/>
      <c r="C125" s="256"/>
      <c r="D125" s="256"/>
      <c r="E125" s="321"/>
      <c r="F125" s="256"/>
      <c r="G125" s="256"/>
      <c r="H125" s="256"/>
      <c r="I125" s="256"/>
      <c r="J125" s="256"/>
      <c r="K125" s="256"/>
      <c r="L125" s="256"/>
      <c r="M125" s="256"/>
      <c r="N125" s="256"/>
      <c r="O125" s="256"/>
      <c r="P125" s="256"/>
    </row>
    <row r="126" spans="1:16" ht="78" customHeight="1">
      <c r="A126" s="256"/>
      <c r="B126" s="256"/>
      <c r="C126" s="256"/>
      <c r="D126" s="256"/>
      <c r="E126" s="321"/>
      <c r="F126" s="256"/>
      <c r="G126" s="256"/>
      <c r="H126" s="256"/>
      <c r="I126" s="256"/>
      <c r="J126" s="256"/>
      <c r="K126" s="256"/>
      <c r="L126" s="256"/>
      <c r="M126" s="256"/>
      <c r="N126" s="256"/>
      <c r="O126" s="256"/>
      <c r="P126" s="256"/>
    </row>
    <row r="127" spans="1:16" ht="78" customHeight="1">
      <c r="A127" s="256"/>
      <c r="B127" s="256"/>
      <c r="C127" s="256"/>
      <c r="D127" s="256"/>
      <c r="E127" s="321"/>
      <c r="F127" s="256"/>
      <c r="G127" s="256"/>
      <c r="H127" s="256"/>
      <c r="I127" s="256"/>
      <c r="J127" s="256"/>
      <c r="K127" s="256"/>
      <c r="L127" s="256"/>
      <c r="M127" s="256"/>
      <c r="N127" s="256"/>
      <c r="O127" s="256"/>
      <c r="P127" s="256"/>
    </row>
    <row r="128" spans="1:16" ht="78" customHeight="1">
      <c r="A128" s="256"/>
      <c r="B128" s="256"/>
      <c r="C128" s="256"/>
      <c r="D128" s="256"/>
      <c r="E128" s="321"/>
      <c r="F128" s="256"/>
      <c r="G128" s="256"/>
      <c r="H128" s="256"/>
      <c r="I128" s="256"/>
      <c r="J128" s="256"/>
      <c r="K128" s="256"/>
      <c r="L128" s="256"/>
      <c r="M128" s="256"/>
      <c r="N128" s="256"/>
      <c r="O128" s="256"/>
      <c r="P128" s="256"/>
    </row>
    <row r="129" spans="1:16" ht="78" customHeight="1">
      <c r="A129" s="256"/>
      <c r="B129" s="256"/>
      <c r="C129" s="256"/>
      <c r="D129" s="256"/>
      <c r="E129" s="321"/>
      <c r="F129" s="256"/>
      <c r="G129" s="256"/>
      <c r="H129" s="256"/>
      <c r="I129" s="256"/>
      <c r="J129" s="256"/>
      <c r="K129" s="256"/>
      <c r="L129" s="256"/>
      <c r="M129" s="256"/>
      <c r="N129" s="256"/>
      <c r="O129" s="256"/>
      <c r="P129" s="256"/>
    </row>
    <row r="130" spans="1:16" ht="78" customHeight="1">
      <c r="A130" s="256"/>
      <c r="B130" s="256"/>
      <c r="C130" s="256"/>
      <c r="D130" s="256"/>
      <c r="E130" s="321"/>
      <c r="F130" s="256"/>
      <c r="G130" s="256"/>
      <c r="H130" s="256"/>
      <c r="I130" s="256"/>
      <c r="J130" s="256"/>
      <c r="K130" s="256"/>
      <c r="L130" s="256"/>
      <c r="M130" s="256"/>
      <c r="N130" s="256"/>
      <c r="O130" s="256"/>
      <c r="P130" s="256"/>
    </row>
    <row r="131" spans="1:16" ht="78" customHeight="1">
      <c r="A131" s="256"/>
      <c r="B131" s="256"/>
      <c r="C131" s="256"/>
      <c r="D131" s="256"/>
      <c r="E131" s="321"/>
      <c r="F131" s="256"/>
      <c r="G131" s="256"/>
      <c r="H131" s="256"/>
      <c r="I131" s="256"/>
      <c r="J131" s="256"/>
      <c r="K131" s="256"/>
      <c r="L131" s="256"/>
      <c r="M131" s="256"/>
      <c r="N131" s="256"/>
      <c r="O131" s="256"/>
      <c r="P131" s="256"/>
    </row>
    <row r="132" spans="1:16" ht="78" customHeight="1">
      <c r="A132" s="256"/>
      <c r="B132" s="256"/>
      <c r="C132" s="256"/>
      <c r="D132" s="256"/>
      <c r="E132" s="321"/>
      <c r="F132" s="256"/>
      <c r="G132" s="256"/>
      <c r="H132" s="256"/>
      <c r="I132" s="256"/>
      <c r="J132" s="256"/>
      <c r="K132" s="256"/>
      <c r="L132" s="256"/>
      <c r="M132" s="256"/>
      <c r="N132" s="256"/>
      <c r="O132" s="256"/>
      <c r="P132" s="256"/>
    </row>
    <row r="133" spans="1:16" ht="78" customHeight="1">
      <c r="A133" s="256"/>
      <c r="B133" s="256"/>
      <c r="C133" s="256"/>
      <c r="D133" s="256"/>
      <c r="E133" s="321"/>
      <c r="F133" s="256"/>
      <c r="G133" s="256"/>
      <c r="H133" s="256"/>
      <c r="I133" s="256"/>
      <c r="J133" s="256"/>
      <c r="K133" s="256"/>
      <c r="L133" s="256"/>
      <c r="M133" s="256"/>
      <c r="N133" s="256"/>
      <c r="O133" s="256"/>
      <c r="P133" s="256"/>
    </row>
    <row r="134" spans="1:16" ht="78" customHeight="1">
      <c r="A134" s="256"/>
      <c r="B134" s="256"/>
      <c r="C134" s="256"/>
      <c r="D134" s="256"/>
      <c r="E134" s="321"/>
      <c r="F134" s="256"/>
      <c r="G134" s="256"/>
      <c r="H134" s="256"/>
      <c r="I134" s="256"/>
      <c r="J134" s="256"/>
      <c r="K134" s="256"/>
      <c r="L134" s="256"/>
      <c r="M134" s="256"/>
      <c r="N134" s="256"/>
      <c r="O134" s="256"/>
      <c r="P134" s="256"/>
    </row>
    <row r="135" spans="1:16" ht="78" customHeight="1">
      <c r="A135" s="256"/>
      <c r="B135" s="256"/>
      <c r="C135" s="256"/>
      <c r="D135" s="256"/>
      <c r="E135" s="321"/>
      <c r="F135" s="256"/>
      <c r="G135" s="256"/>
      <c r="H135" s="256"/>
      <c r="I135" s="256"/>
      <c r="J135" s="256"/>
      <c r="K135" s="256"/>
      <c r="L135" s="256"/>
      <c r="M135" s="256"/>
      <c r="N135" s="256"/>
      <c r="O135" s="256"/>
      <c r="P135" s="256"/>
    </row>
    <row r="136" spans="1:16" ht="78" customHeight="1">
      <c r="A136" s="256"/>
      <c r="B136" s="256"/>
      <c r="C136" s="256"/>
      <c r="D136" s="256"/>
      <c r="E136" s="321"/>
      <c r="F136" s="256"/>
      <c r="G136" s="256"/>
      <c r="H136" s="256"/>
      <c r="I136" s="256"/>
      <c r="J136" s="256"/>
      <c r="K136" s="256"/>
      <c r="L136" s="256"/>
      <c r="M136" s="256"/>
      <c r="N136" s="256"/>
      <c r="O136" s="256"/>
      <c r="P136" s="256"/>
    </row>
    <row r="137" spans="1:16" ht="78" customHeight="1">
      <c r="A137" s="256"/>
      <c r="B137" s="256"/>
      <c r="C137" s="256"/>
      <c r="D137" s="256"/>
      <c r="E137" s="321"/>
      <c r="F137" s="256"/>
      <c r="G137" s="256"/>
      <c r="H137" s="256"/>
      <c r="I137" s="256"/>
      <c r="J137" s="256"/>
      <c r="K137" s="256"/>
      <c r="L137" s="256"/>
      <c r="M137" s="256"/>
      <c r="N137" s="256"/>
      <c r="O137" s="256"/>
      <c r="P137" s="256"/>
    </row>
    <row r="138" spans="1:16" ht="78" customHeight="1">
      <c r="A138" s="256"/>
      <c r="B138" s="256"/>
      <c r="C138" s="256"/>
      <c r="D138" s="256"/>
      <c r="E138" s="321"/>
      <c r="F138" s="256"/>
      <c r="G138" s="256"/>
      <c r="H138" s="256"/>
      <c r="I138" s="256"/>
      <c r="J138" s="256"/>
      <c r="K138" s="256"/>
      <c r="L138" s="256"/>
      <c r="M138" s="256"/>
      <c r="N138" s="256"/>
      <c r="O138" s="256"/>
      <c r="P138" s="256"/>
    </row>
    <row r="139" spans="1:16" ht="78" customHeight="1">
      <c r="A139" s="256"/>
      <c r="B139" s="256"/>
      <c r="C139" s="256"/>
      <c r="D139" s="256"/>
      <c r="E139" s="321"/>
      <c r="F139" s="256"/>
      <c r="G139" s="256"/>
      <c r="H139" s="256"/>
      <c r="I139" s="256"/>
      <c r="J139" s="256"/>
      <c r="K139" s="256"/>
      <c r="L139" s="256"/>
      <c r="M139" s="256"/>
      <c r="N139" s="256"/>
      <c r="O139" s="256"/>
      <c r="P139" s="256"/>
    </row>
    <row r="140" spans="1:16" ht="78" customHeight="1">
      <c r="A140" s="256"/>
      <c r="B140" s="256"/>
      <c r="C140" s="256"/>
      <c r="D140" s="256"/>
      <c r="E140" s="321"/>
      <c r="F140" s="256"/>
      <c r="G140" s="256"/>
      <c r="H140" s="256"/>
      <c r="I140" s="256"/>
      <c r="J140" s="256"/>
      <c r="K140" s="256"/>
      <c r="L140" s="256"/>
      <c r="M140" s="256"/>
      <c r="N140" s="256"/>
      <c r="O140" s="256"/>
      <c r="P140" s="256"/>
    </row>
    <row r="141" spans="1:16" ht="78" customHeight="1">
      <c r="A141" s="256"/>
      <c r="B141" s="256"/>
      <c r="C141" s="256"/>
      <c r="D141" s="256"/>
      <c r="E141" s="321"/>
      <c r="F141" s="256"/>
      <c r="G141" s="256"/>
      <c r="H141" s="256"/>
      <c r="I141" s="256"/>
      <c r="J141" s="256"/>
      <c r="K141" s="256"/>
      <c r="L141" s="256"/>
      <c r="M141" s="256"/>
      <c r="N141" s="256"/>
      <c r="O141" s="256"/>
      <c r="P141" s="256"/>
    </row>
    <row r="142" spans="1:16" ht="78" customHeight="1">
      <c r="A142" s="256"/>
      <c r="B142" s="256"/>
      <c r="C142" s="256"/>
      <c r="D142" s="256"/>
      <c r="E142" s="321"/>
      <c r="F142" s="256"/>
      <c r="G142" s="256"/>
      <c r="H142" s="256"/>
      <c r="I142" s="256"/>
      <c r="J142" s="256"/>
      <c r="K142" s="256"/>
      <c r="L142" s="256"/>
      <c r="M142" s="256"/>
      <c r="N142" s="256"/>
      <c r="O142" s="256"/>
      <c r="P142" s="256"/>
    </row>
    <row r="143" spans="1:16" ht="78" customHeight="1">
      <c r="A143" s="256"/>
      <c r="B143" s="256"/>
      <c r="C143" s="256"/>
      <c r="D143" s="256"/>
      <c r="E143" s="321"/>
      <c r="F143" s="256"/>
      <c r="G143" s="256"/>
      <c r="H143" s="256"/>
      <c r="I143" s="256"/>
      <c r="J143" s="256"/>
      <c r="K143" s="256"/>
      <c r="L143" s="256"/>
      <c r="M143" s="256"/>
      <c r="N143" s="256"/>
      <c r="O143" s="256"/>
      <c r="P143" s="256"/>
    </row>
    <row r="144" spans="1:16" ht="78" customHeight="1">
      <c r="A144" s="256"/>
      <c r="B144" s="256"/>
      <c r="C144" s="256"/>
      <c r="D144" s="256"/>
      <c r="E144" s="321"/>
      <c r="F144" s="256"/>
      <c r="G144" s="256"/>
      <c r="H144" s="256"/>
      <c r="I144" s="256"/>
      <c r="J144" s="256"/>
      <c r="K144" s="256"/>
      <c r="L144" s="256"/>
      <c r="M144" s="256"/>
      <c r="N144" s="256"/>
      <c r="O144" s="256"/>
      <c r="P144" s="256"/>
    </row>
    <row r="145" spans="1:16" ht="78" customHeight="1">
      <c r="A145" s="256"/>
      <c r="B145" s="256"/>
      <c r="C145" s="256"/>
      <c r="D145" s="256"/>
      <c r="E145" s="321"/>
      <c r="F145" s="256"/>
      <c r="G145" s="256"/>
      <c r="H145" s="256"/>
      <c r="I145" s="256"/>
      <c r="J145" s="256"/>
      <c r="K145" s="256"/>
      <c r="L145" s="256"/>
      <c r="M145" s="256"/>
      <c r="N145" s="256"/>
      <c r="O145" s="256"/>
      <c r="P145" s="256"/>
    </row>
    <row r="146" spans="1:16" ht="78" customHeight="1">
      <c r="A146" s="256"/>
      <c r="B146" s="256"/>
      <c r="C146" s="256"/>
      <c r="D146" s="256"/>
      <c r="E146" s="321"/>
      <c r="F146" s="256"/>
      <c r="G146" s="256"/>
      <c r="H146" s="256"/>
      <c r="I146" s="256"/>
      <c r="J146" s="256"/>
      <c r="K146" s="256"/>
      <c r="L146" s="256"/>
      <c r="M146" s="256"/>
      <c r="N146" s="256"/>
      <c r="O146" s="256"/>
      <c r="P146" s="256"/>
    </row>
    <row r="147" spans="1:16" ht="78" customHeight="1">
      <c r="A147" s="256"/>
      <c r="B147" s="256"/>
      <c r="C147" s="256"/>
      <c r="D147" s="256"/>
      <c r="E147" s="321"/>
      <c r="F147" s="256"/>
      <c r="G147" s="256"/>
      <c r="H147" s="256"/>
      <c r="I147" s="256"/>
      <c r="J147" s="256"/>
      <c r="K147" s="256"/>
      <c r="L147" s="256"/>
      <c r="M147" s="256"/>
      <c r="N147" s="256"/>
      <c r="O147" s="256"/>
      <c r="P147" s="256"/>
    </row>
    <row r="148" spans="1:16" ht="78" customHeight="1">
      <c r="A148" s="256"/>
      <c r="B148" s="256"/>
      <c r="C148" s="256"/>
      <c r="D148" s="256"/>
      <c r="E148" s="321"/>
      <c r="F148" s="256"/>
      <c r="G148" s="256"/>
      <c r="H148" s="256"/>
      <c r="I148" s="256"/>
      <c r="J148" s="256"/>
      <c r="K148" s="256"/>
      <c r="L148" s="256"/>
      <c r="M148" s="256"/>
      <c r="N148" s="256"/>
      <c r="O148" s="256"/>
      <c r="P148" s="256"/>
    </row>
    <row r="149" spans="1:16" ht="78" customHeight="1">
      <c r="A149" s="256"/>
      <c r="B149" s="256"/>
      <c r="C149" s="256"/>
      <c r="D149" s="256"/>
      <c r="E149" s="321"/>
      <c r="F149" s="256"/>
      <c r="G149" s="256"/>
      <c r="H149" s="256"/>
      <c r="I149" s="256"/>
      <c r="J149" s="256"/>
      <c r="K149" s="256"/>
      <c r="L149" s="256"/>
      <c r="M149" s="256"/>
      <c r="N149" s="256"/>
      <c r="O149" s="256"/>
      <c r="P149" s="256"/>
    </row>
    <row r="150" spans="1:16" ht="78" customHeight="1">
      <c r="A150" s="256"/>
      <c r="B150" s="256"/>
      <c r="C150" s="256"/>
      <c r="D150" s="256"/>
      <c r="E150" s="321"/>
      <c r="F150" s="256"/>
      <c r="G150" s="256"/>
      <c r="H150" s="256"/>
      <c r="I150" s="256"/>
      <c r="J150" s="256"/>
      <c r="K150" s="256"/>
      <c r="L150" s="256"/>
      <c r="M150" s="256"/>
      <c r="N150" s="256"/>
      <c r="O150" s="256"/>
      <c r="P150" s="256"/>
    </row>
    <row r="151" spans="1:16" ht="78" customHeight="1">
      <c r="A151" s="256"/>
      <c r="B151" s="256"/>
      <c r="C151" s="256"/>
      <c r="D151" s="256"/>
      <c r="E151" s="321"/>
      <c r="F151" s="256"/>
      <c r="G151" s="256"/>
      <c r="H151" s="256"/>
      <c r="I151" s="256"/>
      <c r="J151" s="256"/>
      <c r="K151" s="256"/>
      <c r="L151" s="256"/>
      <c r="M151" s="256"/>
      <c r="N151" s="256"/>
      <c r="O151" s="256"/>
      <c r="P151" s="256"/>
    </row>
    <row r="152" spans="1:16" ht="78" customHeight="1">
      <c r="A152" s="256"/>
      <c r="B152" s="256"/>
      <c r="C152" s="256"/>
      <c r="D152" s="256"/>
      <c r="E152" s="321"/>
      <c r="F152" s="256"/>
      <c r="G152" s="256"/>
      <c r="H152" s="256"/>
      <c r="I152" s="256"/>
      <c r="J152" s="256"/>
      <c r="K152" s="256"/>
      <c r="L152" s="256"/>
      <c r="M152" s="256"/>
      <c r="N152" s="256"/>
      <c r="O152" s="256"/>
      <c r="P152" s="256"/>
    </row>
    <row r="153" spans="1:16" ht="78" customHeight="1">
      <c r="A153" s="256"/>
      <c r="B153" s="256"/>
      <c r="C153" s="256"/>
      <c r="D153" s="256"/>
      <c r="E153" s="321"/>
      <c r="F153" s="256"/>
      <c r="G153" s="256"/>
      <c r="H153" s="256"/>
      <c r="I153" s="256"/>
      <c r="J153" s="256"/>
      <c r="K153" s="256"/>
      <c r="L153" s="256"/>
      <c r="M153" s="256"/>
      <c r="N153" s="256"/>
      <c r="O153" s="256"/>
      <c r="P153" s="256"/>
    </row>
    <row r="154" spans="1:16" ht="78" customHeight="1">
      <c r="A154" s="256"/>
      <c r="B154" s="256"/>
      <c r="C154" s="256"/>
      <c r="D154" s="256"/>
      <c r="E154" s="321"/>
      <c r="F154" s="256"/>
      <c r="G154" s="256"/>
      <c r="H154" s="256"/>
      <c r="I154" s="256"/>
      <c r="J154" s="256"/>
      <c r="K154" s="256"/>
      <c r="L154" s="256"/>
      <c r="M154" s="256"/>
      <c r="N154" s="256"/>
      <c r="O154" s="256"/>
      <c r="P154" s="256"/>
    </row>
    <row r="155" spans="1:16" ht="78" customHeight="1">
      <c r="A155" s="256"/>
      <c r="B155" s="256"/>
      <c r="C155" s="256"/>
      <c r="D155" s="256"/>
      <c r="E155" s="321"/>
      <c r="F155" s="256"/>
      <c r="G155" s="256"/>
      <c r="H155" s="256"/>
      <c r="I155" s="256"/>
      <c r="J155" s="256"/>
      <c r="K155" s="256"/>
      <c r="L155" s="256"/>
      <c r="M155" s="256"/>
      <c r="N155" s="256"/>
      <c r="O155" s="256"/>
      <c r="P155" s="256"/>
    </row>
    <row r="156" spans="1:16" ht="78" customHeight="1">
      <c r="A156" s="256"/>
      <c r="B156" s="256"/>
      <c r="C156" s="256"/>
      <c r="D156" s="256"/>
      <c r="E156" s="321"/>
      <c r="F156" s="256"/>
      <c r="G156" s="256"/>
      <c r="H156" s="256"/>
      <c r="I156" s="256"/>
      <c r="J156" s="256"/>
      <c r="K156" s="256"/>
      <c r="L156" s="256"/>
      <c r="M156" s="256"/>
      <c r="N156" s="256"/>
      <c r="O156" s="256"/>
      <c r="P156" s="256"/>
    </row>
    <row r="157" spans="1:16" ht="78" customHeight="1">
      <c r="A157" s="256"/>
      <c r="B157" s="256"/>
      <c r="C157" s="256"/>
      <c r="D157" s="256"/>
      <c r="E157" s="321"/>
      <c r="F157" s="256"/>
      <c r="G157" s="256"/>
      <c r="H157" s="256"/>
      <c r="I157" s="256"/>
      <c r="J157" s="256"/>
      <c r="K157" s="256"/>
      <c r="L157" s="256"/>
      <c r="M157" s="256"/>
      <c r="N157" s="256"/>
      <c r="O157" s="256"/>
      <c r="P157" s="256"/>
    </row>
    <row r="158" spans="1:16" ht="78" customHeight="1">
      <c r="A158" s="256"/>
      <c r="B158" s="256"/>
      <c r="C158" s="256"/>
      <c r="D158" s="256"/>
      <c r="E158" s="321"/>
      <c r="F158" s="256"/>
      <c r="G158" s="256"/>
      <c r="H158" s="256"/>
      <c r="I158" s="256"/>
      <c r="J158" s="256"/>
      <c r="K158" s="256"/>
      <c r="L158" s="256"/>
      <c r="M158" s="256"/>
      <c r="N158" s="256"/>
      <c r="O158" s="256"/>
      <c r="P158" s="256"/>
    </row>
    <row r="159" spans="1:16" ht="78" customHeight="1">
      <c r="A159" s="256"/>
      <c r="B159" s="256"/>
      <c r="C159" s="256"/>
      <c r="D159" s="256"/>
      <c r="E159" s="321"/>
      <c r="F159" s="256"/>
      <c r="G159" s="256"/>
      <c r="H159" s="256"/>
      <c r="I159" s="256"/>
      <c r="J159" s="256"/>
      <c r="K159" s="256"/>
      <c r="L159" s="256"/>
      <c r="M159" s="256"/>
      <c r="N159" s="256"/>
      <c r="O159" s="256"/>
      <c r="P159" s="256"/>
    </row>
    <row r="160" spans="1:16" ht="78" customHeight="1">
      <c r="A160" s="256"/>
      <c r="B160" s="256"/>
      <c r="C160" s="256"/>
      <c r="D160" s="256"/>
      <c r="E160" s="321"/>
      <c r="F160" s="256"/>
      <c r="G160" s="256"/>
      <c r="H160" s="256"/>
      <c r="I160" s="256"/>
      <c r="J160" s="256"/>
      <c r="K160" s="256"/>
      <c r="L160" s="256"/>
      <c r="M160" s="256"/>
      <c r="N160" s="256"/>
      <c r="O160" s="256"/>
      <c r="P160" s="256"/>
    </row>
    <row r="161" spans="1:16" ht="78" customHeight="1">
      <c r="A161" s="256"/>
      <c r="B161" s="256"/>
      <c r="C161" s="256"/>
      <c r="D161" s="256"/>
      <c r="E161" s="321"/>
      <c r="F161" s="256"/>
      <c r="G161" s="256"/>
      <c r="H161" s="256"/>
      <c r="I161" s="256"/>
      <c r="J161" s="256"/>
      <c r="K161" s="256"/>
      <c r="L161" s="256"/>
      <c r="M161" s="256"/>
      <c r="N161" s="256"/>
      <c r="O161" s="256"/>
      <c r="P161" s="256"/>
    </row>
    <row r="162" spans="1:16" ht="78" customHeight="1">
      <c r="A162" s="256"/>
      <c r="B162" s="256"/>
      <c r="C162" s="256"/>
      <c r="D162" s="256"/>
      <c r="E162" s="321"/>
      <c r="F162" s="256"/>
      <c r="G162" s="256"/>
      <c r="H162" s="256"/>
      <c r="I162" s="256"/>
      <c r="J162" s="256"/>
      <c r="K162" s="256"/>
      <c r="L162" s="256"/>
      <c r="M162" s="256"/>
      <c r="N162" s="256"/>
      <c r="O162" s="256"/>
      <c r="P162" s="256"/>
    </row>
    <row r="163" spans="1:16" ht="78" customHeight="1">
      <c r="A163" s="256"/>
      <c r="B163" s="256"/>
      <c r="C163" s="256"/>
      <c r="D163" s="256"/>
      <c r="E163" s="321"/>
      <c r="F163" s="256"/>
      <c r="G163" s="256"/>
      <c r="H163" s="256"/>
      <c r="I163" s="256"/>
      <c r="J163" s="256"/>
      <c r="K163" s="256"/>
      <c r="L163" s="256"/>
      <c r="M163" s="256"/>
      <c r="N163" s="256"/>
      <c r="O163" s="256"/>
      <c r="P163" s="256"/>
    </row>
    <row r="164" spans="1:16" ht="78" customHeight="1">
      <c r="A164" s="256"/>
      <c r="B164" s="256"/>
      <c r="C164" s="256"/>
      <c r="D164" s="256"/>
      <c r="E164" s="321"/>
      <c r="F164" s="256"/>
      <c r="G164" s="256"/>
      <c r="H164" s="256"/>
      <c r="I164" s="256"/>
      <c r="J164" s="256"/>
      <c r="K164" s="256"/>
      <c r="L164" s="256"/>
      <c r="M164" s="256"/>
      <c r="N164" s="256"/>
      <c r="O164" s="256"/>
      <c r="P164" s="256"/>
    </row>
    <row r="165" spans="1:16" ht="78" customHeight="1">
      <c r="A165" s="256"/>
      <c r="B165" s="256"/>
      <c r="C165" s="256"/>
      <c r="D165" s="256"/>
      <c r="E165" s="321"/>
      <c r="F165" s="256"/>
      <c r="G165" s="256"/>
      <c r="H165" s="256"/>
      <c r="I165" s="256"/>
      <c r="J165" s="256"/>
      <c r="K165" s="256"/>
      <c r="L165" s="256"/>
      <c r="M165" s="256"/>
      <c r="N165" s="256"/>
      <c r="O165" s="256"/>
      <c r="P165" s="256"/>
    </row>
    <row r="166" spans="1:16" ht="78" customHeight="1">
      <c r="A166" s="256"/>
      <c r="B166" s="256"/>
      <c r="C166" s="256"/>
      <c r="D166" s="256"/>
      <c r="E166" s="321"/>
      <c r="F166" s="256"/>
      <c r="G166" s="256"/>
      <c r="H166" s="256"/>
      <c r="I166" s="256"/>
      <c r="J166" s="256"/>
      <c r="K166" s="256"/>
      <c r="L166" s="256"/>
      <c r="M166" s="256"/>
      <c r="N166" s="256"/>
      <c r="O166" s="256"/>
      <c r="P166" s="256"/>
    </row>
    <row r="167" spans="1:16" ht="78" customHeight="1">
      <c r="A167" s="256"/>
      <c r="B167" s="256"/>
      <c r="C167" s="256"/>
      <c r="D167" s="256"/>
      <c r="E167" s="321"/>
      <c r="F167" s="256"/>
      <c r="G167" s="256"/>
      <c r="H167" s="256"/>
      <c r="I167" s="256"/>
      <c r="J167" s="256"/>
      <c r="K167" s="256"/>
      <c r="L167" s="256"/>
      <c r="M167" s="256"/>
      <c r="N167" s="256"/>
      <c r="O167" s="256"/>
      <c r="P167" s="256"/>
    </row>
    <row r="168" spans="1:16" ht="78" customHeight="1">
      <c r="A168" s="256"/>
      <c r="B168" s="256"/>
      <c r="C168" s="256"/>
      <c r="D168" s="256"/>
      <c r="E168" s="321"/>
      <c r="F168" s="256"/>
      <c r="G168" s="256"/>
      <c r="H168" s="256"/>
      <c r="I168" s="256"/>
      <c r="J168" s="256"/>
      <c r="K168" s="256"/>
      <c r="L168" s="256"/>
      <c r="M168" s="256"/>
      <c r="N168" s="256"/>
      <c r="O168" s="256"/>
      <c r="P168" s="256"/>
    </row>
    <row r="169" spans="1:16" ht="78" customHeight="1">
      <c r="A169" s="256"/>
      <c r="B169" s="256"/>
      <c r="C169" s="256"/>
      <c r="D169" s="256"/>
      <c r="E169" s="321"/>
      <c r="F169" s="256"/>
      <c r="G169" s="256"/>
      <c r="H169" s="256"/>
      <c r="I169" s="256"/>
      <c r="J169" s="256"/>
      <c r="K169" s="256"/>
      <c r="L169" s="256"/>
      <c r="M169" s="256"/>
      <c r="N169" s="256"/>
      <c r="O169" s="256"/>
      <c r="P169" s="256"/>
    </row>
    <row r="170" spans="1:16" ht="78" customHeight="1">
      <c r="A170" s="256"/>
      <c r="B170" s="256"/>
      <c r="C170" s="256"/>
      <c r="D170" s="256"/>
      <c r="E170" s="321"/>
      <c r="F170" s="256"/>
      <c r="G170" s="256"/>
      <c r="H170" s="256"/>
      <c r="I170" s="256"/>
      <c r="J170" s="256"/>
      <c r="K170" s="256"/>
      <c r="L170" s="256"/>
      <c r="M170" s="256"/>
      <c r="N170" s="256"/>
      <c r="O170" s="256"/>
      <c r="P170" s="256"/>
    </row>
    <row r="171" spans="1:16" ht="78" customHeight="1">
      <c r="A171" s="256"/>
      <c r="B171" s="256"/>
      <c r="C171" s="256"/>
      <c r="D171" s="256"/>
      <c r="E171" s="321"/>
      <c r="F171" s="256"/>
      <c r="G171" s="256"/>
      <c r="H171" s="256"/>
      <c r="I171" s="256"/>
      <c r="J171" s="256"/>
      <c r="K171" s="256"/>
      <c r="L171" s="256"/>
      <c r="M171" s="256"/>
      <c r="N171" s="256"/>
      <c r="O171" s="256"/>
      <c r="P171" s="256"/>
    </row>
    <row r="172" spans="1:16" ht="78" customHeight="1">
      <c r="A172" s="256"/>
      <c r="B172" s="256"/>
      <c r="C172" s="256"/>
      <c r="D172" s="256"/>
      <c r="E172" s="321"/>
      <c r="F172" s="256"/>
      <c r="G172" s="256"/>
      <c r="H172" s="256"/>
      <c r="I172" s="256"/>
      <c r="J172" s="256"/>
      <c r="K172" s="256"/>
      <c r="L172" s="256"/>
      <c r="M172" s="256"/>
      <c r="N172" s="256"/>
      <c r="O172" s="256"/>
      <c r="P172" s="256"/>
    </row>
    <row r="173" spans="1:16" ht="78" customHeight="1">
      <c r="A173" s="256"/>
      <c r="B173" s="256"/>
      <c r="C173" s="256"/>
      <c r="D173" s="256"/>
      <c r="E173" s="321"/>
      <c r="F173" s="256"/>
      <c r="G173" s="256"/>
      <c r="H173" s="256"/>
      <c r="I173" s="256"/>
      <c r="J173" s="256"/>
      <c r="K173" s="256"/>
      <c r="L173" s="256"/>
      <c r="M173" s="256"/>
      <c r="N173" s="256"/>
      <c r="O173" s="256"/>
      <c r="P173" s="256"/>
    </row>
    <row r="174" spans="1:16" ht="78" customHeight="1">
      <c r="A174" s="256"/>
      <c r="B174" s="256"/>
      <c r="C174" s="256"/>
      <c r="D174" s="256"/>
      <c r="E174" s="321"/>
      <c r="F174" s="256"/>
      <c r="G174" s="256"/>
      <c r="H174" s="256"/>
      <c r="I174" s="256"/>
      <c r="J174" s="256"/>
      <c r="K174" s="256"/>
      <c r="L174" s="256"/>
      <c r="M174" s="256"/>
      <c r="N174" s="256"/>
      <c r="O174" s="256"/>
      <c r="P174" s="256"/>
    </row>
    <row r="175" spans="1:16" ht="78" customHeight="1">
      <c r="A175" s="256"/>
      <c r="B175" s="256"/>
      <c r="C175" s="256"/>
      <c r="D175" s="256"/>
      <c r="E175" s="321"/>
      <c r="F175" s="256"/>
      <c r="G175" s="256"/>
      <c r="H175" s="256"/>
      <c r="I175" s="256"/>
      <c r="J175" s="256"/>
      <c r="K175" s="256"/>
      <c r="L175" s="256"/>
      <c r="M175" s="256"/>
      <c r="N175" s="256"/>
      <c r="O175" s="256"/>
      <c r="P175" s="256"/>
    </row>
    <row r="176" spans="1:16" ht="78" customHeight="1">
      <c r="A176" s="256"/>
      <c r="B176" s="256"/>
      <c r="C176" s="256"/>
      <c r="D176" s="256"/>
      <c r="E176" s="321"/>
      <c r="F176" s="256"/>
      <c r="G176" s="256"/>
      <c r="H176" s="256"/>
      <c r="I176" s="256"/>
      <c r="J176" s="256"/>
      <c r="K176" s="256"/>
      <c r="L176" s="256"/>
      <c r="M176" s="256"/>
      <c r="N176" s="256"/>
      <c r="O176" s="256"/>
      <c r="P176" s="256"/>
    </row>
    <row r="177" spans="1:16" ht="78" customHeight="1">
      <c r="A177" s="256"/>
      <c r="B177" s="256"/>
      <c r="C177" s="256"/>
      <c r="D177" s="256"/>
      <c r="E177" s="321"/>
      <c r="F177" s="256"/>
      <c r="G177" s="256"/>
      <c r="H177" s="256"/>
      <c r="I177" s="256"/>
      <c r="J177" s="256"/>
      <c r="K177" s="256"/>
      <c r="L177" s="256"/>
      <c r="M177" s="256"/>
      <c r="N177" s="256"/>
      <c r="O177" s="256"/>
      <c r="P177" s="256"/>
    </row>
    <row r="178" spans="1:16" ht="78" customHeight="1">
      <c r="A178" s="256"/>
      <c r="B178" s="256"/>
      <c r="C178" s="256"/>
      <c r="D178" s="256"/>
      <c r="E178" s="321"/>
      <c r="F178" s="256"/>
      <c r="G178" s="256"/>
      <c r="H178" s="256"/>
      <c r="I178" s="256"/>
      <c r="J178" s="256"/>
      <c r="K178" s="256"/>
      <c r="L178" s="256"/>
      <c r="M178" s="256"/>
      <c r="N178" s="256"/>
      <c r="O178" s="256"/>
      <c r="P178" s="256"/>
    </row>
    <row r="179" spans="1:16" ht="78" customHeight="1">
      <c r="A179" s="256"/>
      <c r="B179" s="256"/>
      <c r="C179" s="256"/>
      <c r="D179" s="256"/>
      <c r="E179" s="321"/>
      <c r="F179" s="256"/>
      <c r="G179" s="256"/>
      <c r="H179" s="256"/>
      <c r="I179" s="256"/>
      <c r="J179" s="256"/>
      <c r="K179" s="256"/>
      <c r="L179" s="256"/>
      <c r="M179" s="256"/>
      <c r="N179" s="256"/>
      <c r="O179" s="256"/>
      <c r="P179" s="256"/>
    </row>
    <row r="180" spans="1:16" ht="78" customHeight="1">
      <c r="A180" s="256"/>
      <c r="B180" s="256"/>
      <c r="C180" s="256"/>
      <c r="D180" s="256"/>
      <c r="E180" s="321"/>
      <c r="F180" s="256"/>
      <c r="G180" s="256"/>
      <c r="H180" s="256"/>
      <c r="I180" s="256"/>
      <c r="J180" s="256"/>
      <c r="K180" s="256"/>
      <c r="L180" s="256"/>
      <c r="M180" s="256"/>
      <c r="N180" s="256"/>
      <c r="O180" s="256"/>
      <c r="P180" s="256"/>
    </row>
    <row r="181" spans="1:16" ht="78" customHeight="1">
      <c r="A181" s="256"/>
      <c r="B181" s="256"/>
      <c r="C181" s="256"/>
      <c r="D181" s="256"/>
      <c r="E181" s="321"/>
      <c r="F181" s="256"/>
      <c r="G181" s="256"/>
      <c r="H181" s="256"/>
      <c r="I181" s="256"/>
      <c r="J181" s="256"/>
      <c r="K181" s="256"/>
      <c r="L181" s="256"/>
      <c r="M181" s="256"/>
      <c r="N181" s="256"/>
      <c r="O181" s="256"/>
      <c r="P181" s="256"/>
    </row>
    <row r="182" spans="1:16" ht="78" customHeight="1">
      <c r="A182" s="256"/>
      <c r="B182" s="256"/>
      <c r="C182" s="256"/>
      <c r="D182" s="256"/>
      <c r="E182" s="321"/>
      <c r="F182" s="256"/>
      <c r="G182" s="256"/>
      <c r="H182" s="256"/>
      <c r="I182" s="256"/>
      <c r="J182" s="256"/>
      <c r="K182" s="256"/>
      <c r="L182" s="256"/>
      <c r="M182" s="256"/>
      <c r="N182" s="256"/>
      <c r="O182" s="256"/>
      <c r="P182" s="256"/>
    </row>
    <row r="183" spans="1:16" ht="78" customHeight="1">
      <c r="A183" s="256"/>
      <c r="B183" s="256"/>
      <c r="C183" s="256"/>
      <c r="D183" s="256"/>
      <c r="E183" s="321"/>
      <c r="F183" s="256"/>
      <c r="G183" s="256"/>
      <c r="H183" s="256"/>
      <c r="I183" s="256"/>
      <c r="J183" s="256"/>
      <c r="K183" s="256"/>
      <c r="L183" s="256"/>
      <c r="M183" s="256"/>
      <c r="N183" s="256"/>
      <c r="O183" s="256"/>
      <c r="P183" s="256"/>
    </row>
    <row r="184" spans="1:16" ht="78" customHeight="1">
      <c r="A184" s="256"/>
      <c r="B184" s="256"/>
      <c r="C184" s="256"/>
      <c r="D184" s="256"/>
      <c r="E184" s="321"/>
      <c r="F184" s="256"/>
      <c r="G184" s="256"/>
      <c r="H184" s="256"/>
      <c r="I184" s="256"/>
      <c r="J184" s="256"/>
      <c r="K184" s="256"/>
      <c r="L184" s="256"/>
      <c r="M184" s="256"/>
      <c r="N184" s="256"/>
      <c r="O184" s="256"/>
      <c r="P184" s="256"/>
    </row>
    <row r="185" spans="1:16" ht="78" customHeight="1">
      <c r="A185" s="256"/>
      <c r="B185" s="256"/>
      <c r="C185" s="256"/>
      <c r="D185" s="256"/>
      <c r="E185" s="321"/>
      <c r="F185" s="256"/>
      <c r="G185" s="256"/>
      <c r="H185" s="256"/>
      <c r="I185" s="256"/>
      <c r="J185" s="256"/>
      <c r="K185" s="256"/>
      <c r="L185" s="256"/>
      <c r="M185" s="256"/>
      <c r="N185" s="256"/>
      <c r="O185" s="256"/>
      <c r="P185" s="256"/>
    </row>
    <row r="186" spans="1:16" ht="78" customHeight="1">
      <c r="A186" s="256"/>
      <c r="B186" s="256"/>
      <c r="C186" s="256"/>
      <c r="D186" s="256"/>
      <c r="E186" s="321"/>
      <c r="F186" s="256"/>
      <c r="G186" s="256"/>
      <c r="H186" s="256"/>
      <c r="I186" s="256"/>
      <c r="J186" s="256"/>
      <c r="K186" s="256"/>
      <c r="L186" s="256"/>
      <c r="M186" s="256"/>
      <c r="N186" s="256"/>
      <c r="O186" s="256"/>
      <c r="P186" s="256"/>
    </row>
    <row r="187" spans="1:16" ht="78" customHeight="1">
      <c r="A187" s="256"/>
      <c r="B187" s="256"/>
      <c r="C187" s="256"/>
      <c r="D187" s="256"/>
      <c r="E187" s="321"/>
      <c r="F187" s="256"/>
      <c r="G187" s="256"/>
      <c r="H187" s="256"/>
      <c r="I187" s="256"/>
      <c r="J187" s="256"/>
      <c r="K187" s="256"/>
      <c r="L187" s="256"/>
      <c r="M187" s="256"/>
      <c r="N187" s="256"/>
      <c r="O187" s="256"/>
      <c r="P187" s="256"/>
    </row>
    <row r="188" spans="1:16" ht="78" customHeight="1">
      <c r="A188" s="256"/>
      <c r="B188" s="256"/>
      <c r="C188" s="256"/>
      <c r="D188" s="256"/>
      <c r="E188" s="321"/>
      <c r="F188" s="256"/>
      <c r="G188" s="256"/>
      <c r="H188" s="256"/>
      <c r="I188" s="256"/>
      <c r="J188" s="256"/>
      <c r="K188" s="256"/>
      <c r="L188" s="256"/>
      <c r="M188" s="256"/>
      <c r="N188" s="256"/>
      <c r="O188" s="256"/>
      <c r="P188" s="256"/>
    </row>
    <row r="189" spans="1:16" ht="78" customHeight="1">
      <c r="A189" s="256"/>
      <c r="B189" s="256"/>
      <c r="C189" s="256"/>
      <c r="D189" s="256"/>
      <c r="E189" s="321"/>
      <c r="F189" s="256"/>
      <c r="G189" s="256"/>
      <c r="H189" s="256"/>
      <c r="I189" s="256"/>
      <c r="J189" s="256"/>
      <c r="K189" s="256"/>
      <c r="L189" s="256"/>
      <c r="M189" s="256"/>
      <c r="N189" s="256"/>
      <c r="O189" s="256"/>
      <c r="P189" s="256"/>
    </row>
    <row r="190" spans="1:16" ht="78" customHeight="1">
      <c r="A190" s="256"/>
      <c r="B190" s="256"/>
      <c r="C190" s="256"/>
      <c r="D190" s="256"/>
      <c r="E190" s="321"/>
      <c r="F190" s="256"/>
      <c r="G190" s="256"/>
      <c r="H190" s="256"/>
      <c r="I190" s="256"/>
      <c r="J190" s="256"/>
      <c r="K190" s="256"/>
      <c r="L190" s="256"/>
      <c r="M190" s="256"/>
      <c r="N190" s="256"/>
      <c r="O190" s="256"/>
      <c r="P190" s="256"/>
    </row>
    <row r="191" spans="1:16" ht="78" customHeight="1">
      <c r="A191" s="256"/>
      <c r="B191" s="256"/>
      <c r="C191" s="256"/>
      <c r="D191" s="256"/>
      <c r="E191" s="321"/>
      <c r="F191" s="256"/>
      <c r="G191" s="256"/>
      <c r="H191" s="256"/>
      <c r="I191" s="256"/>
      <c r="J191" s="256"/>
      <c r="K191" s="256"/>
      <c r="L191" s="256"/>
      <c r="M191" s="256"/>
      <c r="N191" s="256"/>
      <c r="O191" s="256"/>
      <c r="P191" s="256"/>
    </row>
    <row r="192" spans="1:16" ht="78" customHeight="1">
      <c r="A192" s="256"/>
      <c r="B192" s="256"/>
      <c r="C192" s="256"/>
      <c r="D192" s="256"/>
      <c r="E192" s="321"/>
      <c r="F192" s="256"/>
      <c r="G192" s="256"/>
      <c r="H192" s="256"/>
      <c r="I192" s="256"/>
      <c r="J192" s="256"/>
      <c r="K192" s="256"/>
      <c r="L192" s="256"/>
      <c r="M192" s="256"/>
      <c r="N192" s="256"/>
      <c r="O192" s="256"/>
      <c r="P192" s="256"/>
    </row>
    <row r="193" spans="1:16" ht="78" customHeight="1">
      <c r="A193" s="256"/>
      <c r="B193" s="256"/>
      <c r="C193" s="256"/>
      <c r="D193" s="256"/>
      <c r="E193" s="321"/>
      <c r="F193" s="256"/>
      <c r="G193" s="256"/>
      <c r="H193" s="256"/>
      <c r="I193" s="256"/>
      <c r="J193" s="256"/>
      <c r="K193" s="256"/>
      <c r="L193" s="256"/>
      <c r="M193" s="256"/>
      <c r="N193" s="256"/>
      <c r="O193" s="256"/>
      <c r="P193" s="256"/>
    </row>
    <row r="194" spans="1:16" ht="78" customHeight="1">
      <c r="A194" s="256"/>
      <c r="B194" s="256"/>
      <c r="C194" s="256"/>
      <c r="D194" s="256"/>
      <c r="E194" s="321"/>
      <c r="F194" s="256"/>
      <c r="G194" s="256"/>
      <c r="H194" s="256"/>
      <c r="I194" s="256"/>
      <c r="J194" s="256"/>
      <c r="K194" s="256"/>
      <c r="L194" s="256"/>
      <c r="M194" s="256"/>
      <c r="N194" s="256"/>
      <c r="O194" s="256"/>
      <c r="P194" s="256"/>
    </row>
    <row r="195" spans="1:16" ht="78" customHeight="1">
      <c r="A195" s="256"/>
      <c r="B195" s="256"/>
      <c r="C195" s="256"/>
      <c r="D195" s="256"/>
      <c r="E195" s="321"/>
      <c r="F195" s="256"/>
      <c r="G195" s="256"/>
      <c r="H195" s="256"/>
      <c r="I195" s="256"/>
      <c r="J195" s="256"/>
      <c r="K195" s="256"/>
      <c r="L195" s="256"/>
      <c r="M195" s="256"/>
      <c r="N195" s="256"/>
      <c r="O195" s="256"/>
      <c r="P195" s="256"/>
    </row>
    <row r="196" spans="1:16" ht="78" customHeight="1">
      <c r="A196" s="256"/>
      <c r="B196" s="256"/>
      <c r="C196" s="256"/>
      <c r="D196" s="256"/>
      <c r="E196" s="321"/>
      <c r="F196" s="256"/>
      <c r="G196" s="256"/>
      <c r="H196" s="256"/>
      <c r="I196" s="256"/>
      <c r="J196" s="256"/>
      <c r="K196" s="256"/>
      <c r="L196" s="256"/>
      <c r="M196" s="256"/>
      <c r="N196" s="256"/>
      <c r="O196" s="256"/>
      <c r="P196" s="256"/>
    </row>
    <row r="197" spans="1:16" ht="78" customHeight="1">
      <c r="A197" s="256"/>
      <c r="B197" s="256"/>
      <c r="C197" s="256"/>
      <c r="D197" s="256"/>
      <c r="E197" s="321"/>
      <c r="F197" s="256"/>
      <c r="G197" s="256"/>
      <c r="H197" s="256"/>
      <c r="I197" s="256"/>
      <c r="J197" s="256"/>
      <c r="K197" s="256"/>
      <c r="L197" s="256"/>
      <c r="M197" s="256"/>
      <c r="N197" s="256"/>
      <c r="O197" s="256"/>
      <c r="P197" s="256"/>
    </row>
    <row r="198" spans="1:16" ht="78" customHeight="1">
      <c r="A198" s="256"/>
      <c r="B198" s="256"/>
      <c r="C198" s="256"/>
      <c r="D198" s="256"/>
      <c r="E198" s="321"/>
      <c r="F198" s="256"/>
      <c r="G198" s="256"/>
      <c r="H198" s="256"/>
      <c r="I198" s="256"/>
      <c r="J198" s="256"/>
      <c r="K198" s="256"/>
      <c r="L198" s="256"/>
      <c r="M198" s="256"/>
      <c r="N198" s="256"/>
      <c r="O198" s="256"/>
      <c r="P198" s="256"/>
    </row>
    <row r="199" spans="1:16" ht="78" customHeight="1">
      <c r="A199" s="256"/>
      <c r="B199" s="256"/>
      <c r="C199" s="256"/>
      <c r="D199" s="256"/>
      <c r="E199" s="321"/>
      <c r="F199" s="256"/>
      <c r="G199" s="256"/>
      <c r="H199" s="256"/>
      <c r="I199" s="256"/>
      <c r="J199" s="256"/>
      <c r="K199" s="256"/>
      <c r="L199" s="256"/>
      <c r="M199" s="256"/>
      <c r="N199" s="256"/>
      <c r="O199" s="256"/>
      <c r="P199" s="256"/>
    </row>
    <row r="200" spans="1:16" ht="78" customHeight="1">
      <c r="A200" s="256"/>
      <c r="B200" s="256"/>
      <c r="C200" s="256"/>
      <c r="D200" s="256"/>
      <c r="E200" s="321"/>
      <c r="F200" s="256"/>
      <c r="G200" s="256"/>
      <c r="H200" s="256"/>
      <c r="I200" s="256"/>
      <c r="J200" s="256"/>
      <c r="K200" s="256"/>
      <c r="L200" s="256"/>
      <c r="M200" s="256"/>
      <c r="N200" s="256"/>
      <c r="O200" s="256"/>
      <c r="P200" s="256"/>
    </row>
    <row r="201" spans="1:16" ht="78" customHeight="1">
      <c r="A201" s="256"/>
      <c r="B201" s="256"/>
      <c r="C201" s="256"/>
      <c r="D201" s="256"/>
      <c r="E201" s="321"/>
      <c r="F201" s="256"/>
      <c r="G201" s="256"/>
      <c r="H201" s="256"/>
      <c r="I201" s="256"/>
      <c r="J201" s="256"/>
      <c r="K201" s="256"/>
      <c r="L201" s="256"/>
      <c r="M201" s="256"/>
      <c r="N201" s="256"/>
      <c r="O201" s="256"/>
      <c r="P201" s="256"/>
    </row>
    <row r="202" spans="1:16" ht="78" customHeight="1">
      <c r="A202" s="256"/>
      <c r="B202" s="256"/>
      <c r="C202" s="256"/>
      <c r="D202" s="256"/>
      <c r="E202" s="321"/>
      <c r="F202" s="256"/>
      <c r="G202" s="256"/>
      <c r="H202" s="256"/>
      <c r="I202" s="256"/>
      <c r="J202" s="256"/>
      <c r="K202" s="256"/>
      <c r="L202" s="256"/>
      <c r="M202" s="256"/>
      <c r="N202" s="256"/>
      <c r="O202" s="256"/>
      <c r="P202" s="256"/>
    </row>
    <row r="203" spans="1:16" ht="78" customHeight="1">
      <c r="A203" s="256"/>
      <c r="B203" s="256"/>
      <c r="C203" s="256"/>
      <c r="D203" s="256"/>
      <c r="E203" s="321"/>
      <c r="F203" s="256"/>
      <c r="G203" s="256"/>
      <c r="H203" s="256"/>
      <c r="I203" s="256"/>
      <c r="J203" s="256"/>
      <c r="K203" s="256"/>
      <c r="L203" s="256"/>
      <c r="M203" s="256"/>
      <c r="N203" s="256"/>
      <c r="O203" s="256"/>
      <c r="P203" s="256"/>
    </row>
    <row r="204" spans="1:16" ht="78" customHeight="1">
      <c r="A204" s="256"/>
      <c r="B204" s="256"/>
      <c r="C204" s="256"/>
      <c r="D204" s="256"/>
      <c r="E204" s="321"/>
      <c r="F204" s="256"/>
      <c r="G204" s="256"/>
      <c r="H204" s="256"/>
      <c r="I204" s="256"/>
      <c r="J204" s="256"/>
      <c r="K204" s="256"/>
      <c r="L204" s="256"/>
      <c r="M204" s="256"/>
      <c r="N204" s="256"/>
      <c r="O204" s="256"/>
      <c r="P204" s="256"/>
    </row>
    <row r="205" spans="1:16" ht="78" customHeight="1">
      <c r="A205" s="256"/>
      <c r="B205" s="256"/>
      <c r="C205" s="256"/>
      <c r="D205" s="256"/>
      <c r="E205" s="321"/>
      <c r="F205" s="256"/>
      <c r="G205" s="256"/>
      <c r="H205" s="256"/>
      <c r="I205" s="256"/>
      <c r="J205" s="256"/>
      <c r="K205" s="256"/>
      <c r="L205" s="256"/>
      <c r="M205" s="256"/>
      <c r="N205" s="256"/>
      <c r="O205" s="256"/>
      <c r="P205" s="256"/>
    </row>
    <row r="206" spans="1:16" ht="78" customHeight="1">
      <c r="A206" s="256"/>
      <c r="B206" s="256"/>
      <c r="C206" s="256"/>
      <c r="D206" s="256"/>
      <c r="E206" s="321"/>
      <c r="F206" s="256"/>
      <c r="G206" s="256"/>
      <c r="H206" s="256"/>
      <c r="I206" s="256"/>
      <c r="J206" s="256"/>
      <c r="K206" s="256"/>
      <c r="L206" s="256"/>
      <c r="M206" s="256"/>
      <c r="N206" s="256"/>
      <c r="O206" s="256"/>
      <c r="P206" s="256"/>
    </row>
    <row r="207" spans="1:16" ht="78" customHeight="1">
      <c r="A207" s="256"/>
      <c r="B207" s="256"/>
      <c r="C207" s="256"/>
      <c r="D207" s="256"/>
      <c r="E207" s="321"/>
      <c r="F207" s="256"/>
      <c r="G207" s="256"/>
      <c r="H207" s="256"/>
      <c r="I207" s="256"/>
      <c r="J207" s="256"/>
      <c r="K207" s="256"/>
      <c r="L207" s="256"/>
      <c r="M207" s="256"/>
      <c r="N207" s="256"/>
      <c r="O207" s="256"/>
      <c r="P207" s="256"/>
    </row>
    <row r="208" spans="1:16" ht="78" customHeight="1">
      <c r="A208" s="256"/>
      <c r="B208" s="256"/>
      <c r="C208" s="256"/>
      <c r="D208" s="256"/>
      <c r="E208" s="321"/>
      <c r="F208" s="256"/>
      <c r="G208" s="256"/>
      <c r="H208" s="256"/>
      <c r="I208" s="256"/>
      <c r="J208" s="256"/>
      <c r="K208" s="256"/>
      <c r="L208" s="256"/>
      <c r="M208" s="256"/>
      <c r="N208" s="256"/>
      <c r="O208" s="256"/>
      <c r="P208" s="256"/>
    </row>
    <row r="209" spans="1:16" ht="78" customHeight="1">
      <c r="A209" s="256"/>
      <c r="B209" s="256"/>
      <c r="C209" s="256"/>
      <c r="D209" s="256"/>
      <c r="E209" s="321"/>
      <c r="F209" s="256"/>
      <c r="G209" s="256"/>
      <c r="H209" s="256"/>
      <c r="I209" s="256"/>
      <c r="J209" s="256"/>
      <c r="K209" s="256"/>
      <c r="L209" s="256"/>
      <c r="M209" s="256"/>
      <c r="N209" s="256"/>
      <c r="O209" s="256"/>
      <c r="P209" s="256"/>
    </row>
    <row r="210" spans="1:16" ht="78" customHeight="1">
      <c r="A210" s="256"/>
      <c r="B210" s="256"/>
      <c r="C210" s="256"/>
      <c r="D210" s="256"/>
      <c r="E210" s="321"/>
      <c r="F210" s="256"/>
      <c r="G210" s="256"/>
      <c r="H210" s="256"/>
      <c r="I210" s="256"/>
      <c r="J210" s="256"/>
      <c r="K210" s="256"/>
      <c r="L210" s="256"/>
      <c r="M210" s="256"/>
      <c r="N210" s="256"/>
      <c r="O210" s="256"/>
      <c r="P210" s="256"/>
    </row>
    <row r="211" spans="1:16" ht="78" customHeight="1">
      <c r="A211" s="256"/>
      <c r="B211" s="256"/>
      <c r="C211" s="256"/>
      <c r="D211" s="256"/>
      <c r="E211" s="321"/>
      <c r="F211" s="256"/>
      <c r="G211" s="256"/>
      <c r="H211" s="256"/>
      <c r="I211" s="256"/>
      <c r="J211" s="256"/>
      <c r="K211" s="256"/>
      <c r="L211" s="256"/>
      <c r="M211" s="256"/>
      <c r="N211" s="256"/>
      <c r="O211" s="256"/>
      <c r="P211" s="256"/>
    </row>
    <row r="212" spans="1:16" ht="78" customHeight="1">
      <c r="A212" s="256"/>
      <c r="B212" s="256"/>
      <c r="C212" s="256"/>
      <c r="D212" s="256"/>
      <c r="E212" s="321"/>
      <c r="F212" s="256"/>
      <c r="G212" s="256"/>
      <c r="H212" s="256"/>
      <c r="I212" s="256"/>
      <c r="J212" s="256"/>
      <c r="K212" s="256"/>
      <c r="L212" s="256"/>
      <c r="M212" s="256"/>
      <c r="N212" s="256"/>
      <c r="O212" s="256"/>
      <c r="P212" s="256"/>
    </row>
    <row r="213" spans="1:16" ht="78" customHeight="1">
      <c r="A213" s="256"/>
      <c r="B213" s="256"/>
      <c r="C213" s="256"/>
      <c r="D213" s="256"/>
      <c r="E213" s="321"/>
      <c r="F213" s="256"/>
      <c r="G213" s="256"/>
      <c r="H213" s="256"/>
      <c r="I213" s="256"/>
      <c r="J213" s="256"/>
      <c r="K213" s="256"/>
      <c r="L213" s="256"/>
      <c r="M213" s="256"/>
      <c r="N213" s="256"/>
      <c r="O213" s="256"/>
      <c r="P213" s="256"/>
    </row>
    <row r="214" spans="1:16" ht="78" customHeight="1">
      <c r="A214" s="256"/>
      <c r="B214" s="256"/>
      <c r="C214" s="256"/>
      <c r="D214" s="256"/>
      <c r="E214" s="321"/>
      <c r="F214" s="256"/>
      <c r="G214" s="256"/>
      <c r="H214" s="256"/>
      <c r="I214" s="256"/>
      <c r="J214" s="256"/>
      <c r="K214" s="256"/>
      <c r="L214" s="256"/>
      <c r="M214" s="256"/>
      <c r="N214" s="256"/>
      <c r="O214" s="256"/>
      <c r="P214" s="256"/>
    </row>
    <row r="215" spans="1:16" ht="78" customHeight="1">
      <c r="A215" s="256"/>
      <c r="B215" s="256"/>
      <c r="C215" s="256"/>
      <c r="D215" s="256"/>
      <c r="E215" s="321"/>
      <c r="F215" s="256"/>
      <c r="G215" s="256"/>
      <c r="H215" s="256"/>
      <c r="I215" s="256"/>
      <c r="J215" s="256"/>
      <c r="K215" s="256"/>
      <c r="L215" s="256"/>
      <c r="M215" s="256"/>
      <c r="N215" s="256"/>
      <c r="O215" s="256"/>
      <c r="P215" s="256"/>
    </row>
    <row r="216" spans="1:16" ht="78" customHeight="1">
      <c r="A216" s="256"/>
      <c r="B216" s="256"/>
      <c r="C216" s="256"/>
      <c r="D216" s="256"/>
      <c r="E216" s="321"/>
      <c r="F216" s="256"/>
      <c r="G216" s="256"/>
      <c r="H216" s="256"/>
      <c r="I216" s="256"/>
      <c r="J216" s="256"/>
      <c r="K216" s="256"/>
      <c r="L216" s="256"/>
      <c r="M216" s="256"/>
      <c r="N216" s="256"/>
      <c r="O216" s="256"/>
      <c r="P216" s="256"/>
    </row>
    <row r="217" spans="1:16" ht="78" customHeight="1">
      <c r="A217" s="256"/>
      <c r="B217" s="256"/>
      <c r="C217" s="256"/>
      <c r="D217" s="256"/>
      <c r="E217" s="321"/>
      <c r="F217" s="256"/>
      <c r="G217" s="256"/>
      <c r="H217" s="256"/>
      <c r="I217" s="256"/>
      <c r="J217" s="256"/>
      <c r="K217" s="256"/>
      <c r="L217" s="256"/>
      <c r="M217" s="256"/>
      <c r="N217" s="256"/>
      <c r="O217" s="256"/>
      <c r="P217" s="256"/>
    </row>
    <row r="218" spans="1:16" ht="78" customHeight="1">
      <c r="A218" s="256"/>
      <c r="B218" s="256"/>
      <c r="C218" s="256"/>
      <c r="D218" s="256"/>
      <c r="E218" s="321"/>
      <c r="F218" s="256"/>
      <c r="G218" s="256"/>
      <c r="H218" s="256"/>
      <c r="I218" s="256"/>
      <c r="J218" s="256"/>
      <c r="K218" s="256"/>
      <c r="L218" s="256"/>
      <c r="M218" s="256"/>
      <c r="N218" s="256"/>
      <c r="O218" s="256"/>
      <c r="P218" s="256"/>
    </row>
    <row r="219" spans="1:16" ht="78" customHeight="1">
      <c r="A219" s="256"/>
      <c r="B219" s="256"/>
      <c r="C219" s="256"/>
      <c r="D219" s="256"/>
      <c r="E219" s="321"/>
      <c r="F219" s="256"/>
      <c r="G219" s="256"/>
      <c r="H219" s="256"/>
      <c r="I219" s="256"/>
      <c r="J219" s="256"/>
      <c r="K219" s="256"/>
      <c r="L219" s="256"/>
      <c r="M219" s="256"/>
      <c r="N219" s="256"/>
      <c r="O219" s="256"/>
      <c r="P219" s="256"/>
    </row>
    <row r="220" spans="1:16" ht="78" customHeight="1">
      <c r="A220" s="256"/>
      <c r="B220" s="256"/>
      <c r="C220" s="256"/>
      <c r="D220" s="256"/>
      <c r="E220" s="321"/>
      <c r="F220" s="256"/>
      <c r="G220" s="256"/>
      <c r="H220" s="256"/>
      <c r="I220" s="256"/>
      <c r="J220" s="256"/>
      <c r="K220" s="256"/>
      <c r="L220" s="256"/>
      <c r="M220" s="256"/>
      <c r="N220" s="256"/>
      <c r="O220" s="256"/>
      <c r="P220" s="256"/>
    </row>
    <row r="221" spans="1:16" ht="78" customHeight="1">
      <c r="A221" s="256"/>
      <c r="B221" s="256"/>
      <c r="C221" s="256"/>
      <c r="D221" s="256"/>
      <c r="E221" s="321"/>
      <c r="F221" s="256"/>
      <c r="G221" s="256"/>
      <c r="H221" s="256"/>
      <c r="I221" s="256"/>
      <c r="J221" s="256"/>
      <c r="K221" s="256"/>
      <c r="L221" s="256"/>
      <c r="M221" s="256"/>
      <c r="N221" s="256"/>
      <c r="O221" s="256"/>
      <c r="P221" s="256"/>
    </row>
    <row r="222" ht="78" customHeight="1">
      <c r="O222" s="256"/>
    </row>
    <row r="223" ht="78" customHeight="1">
      <c r="O223" s="256"/>
    </row>
    <row r="224" ht="78" customHeight="1">
      <c r="O224" s="256"/>
    </row>
    <row r="225" ht="78" customHeight="1">
      <c r="O225" s="256"/>
    </row>
    <row r="226" ht="78" customHeight="1">
      <c r="O226" s="256"/>
    </row>
    <row r="227" ht="78" customHeight="1">
      <c r="O227" s="256"/>
    </row>
    <row r="228" ht="78" customHeight="1">
      <c r="O228" s="256"/>
    </row>
    <row r="229" ht="78" customHeight="1">
      <c r="O229" s="256"/>
    </row>
    <row r="230" ht="78" customHeight="1">
      <c r="O230" s="256"/>
    </row>
    <row r="231" ht="78" customHeight="1">
      <c r="O231" s="256"/>
    </row>
    <row r="232" ht="78" customHeight="1">
      <c r="O232" s="256"/>
    </row>
    <row r="233" spans="1:102" s="254" customFormat="1" ht="78" customHeight="1">
      <c r="A233" s="322"/>
      <c r="B233" s="323"/>
      <c r="C233" s="323"/>
      <c r="D233" s="324"/>
      <c r="E233" s="325"/>
      <c r="O233" s="256"/>
      <c r="Q233" s="302"/>
      <c r="R233" s="302"/>
      <c r="S233" s="302"/>
      <c r="T233" s="302"/>
      <c r="U233" s="302"/>
      <c r="V233" s="302"/>
      <c r="W233" s="302"/>
      <c r="X233" s="302"/>
      <c r="Y233" s="302"/>
      <c r="Z233" s="302"/>
      <c r="AA233" s="302"/>
      <c r="AB233" s="302"/>
      <c r="AC233" s="302"/>
      <c r="AD233" s="302"/>
      <c r="AE233" s="302"/>
      <c r="AF233" s="302"/>
      <c r="AG233" s="302"/>
      <c r="AH233" s="302"/>
      <c r="AI233" s="256"/>
      <c r="AJ233" s="256"/>
      <c r="AK233" s="256"/>
      <c r="AL233" s="256"/>
      <c r="AM233" s="256"/>
      <c r="AN233" s="256"/>
      <c r="AO233" s="256"/>
      <c r="AP233" s="256"/>
      <c r="AQ233" s="256"/>
      <c r="AR233" s="256"/>
      <c r="AS233" s="255"/>
      <c r="AT233" s="255"/>
      <c r="AU233" s="255"/>
      <c r="AV233" s="255"/>
      <c r="AW233" s="255"/>
      <c r="AX233" s="255"/>
      <c r="AY233" s="255"/>
      <c r="AZ233" s="255"/>
      <c r="BA233" s="255"/>
      <c r="BB233" s="255"/>
      <c r="BC233" s="255"/>
      <c r="BD233" s="255"/>
      <c r="BE233" s="255"/>
      <c r="BF233" s="255"/>
      <c r="BG233" s="256"/>
      <c r="BH233" s="256"/>
      <c r="BI233" s="256"/>
      <c r="BJ233" s="256"/>
      <c r="BK233" s="256"/>
      <c r="BL233" s="256"/>
      <c r="BM233" s="256"/>
      <c r="BN233" s="256"/>
      <c r="BO233" s="256"/>
      <c r="BP233" s="256"/>
      <c r="BQ233" s="256"/>
      <c r="BR233" s="256"/>
      <c r="BS233" s="256"/>
      <c r="BT233" s="256"/>
      <c r="BU233" s="256"/>
      <c r="BV233" s="256"/>
      <c r="BW233" s="256"/>
      <c r="BX233" s="256"/>
      <c r="BY233" s="256"/>
      <c r="BZ233" s="256"/>
      <c r="CA233" s="256"/>
      <c r="CB233" s="256"/>
      <c r="CC233" s="256"/>
      <c r="CD233" s="256"/>
      <c r="CE233" s="256"/>
      <c r="CF233" s="256"/>
      <c r="CG233" s="256"/>
      <c r="CH233" s="256"/>
      <c r="CI233" s="256"/>
      <c r="CJ233" s="256"/>
      <c r="CK233" s="256"/>
      <c r="CL233" s="256"/>
      <c r="CM233" s="256"/>
      <c r="CN233" s="256"/>
      <c r="CO233" s="256"/>
      <c r="CP233" s="256"/>
      <c r="CQ233" s="256"/>
      <c r="CR233" s="256"/>
      <c r="CS233" s="256"/>
      <c r="CT233" s="256"/>
      <c r="CU233" s="256"/>
      <c r="CV233" s="256"/>
      <c r="CW233" s="256"/>
      <c r="CX233" s="256"/>
    </row>
    <row r="234" spans="1:102" s="254" customFormat="1" ht="78" customHeight="1">
      <c r="A234" s="322"/>
      <c r="B234" s="323"/>
      <c r="C234" s="323"/>
      <c r="D234" s="324"/>
      <c r="E234" s="325"/>
      <c r="O234" s="256"/>
      <c r="Q234" s="302"/>
      <c r="R234" s="302"/>
      <c r="S234" s="302"/>
      <c r="T234" s="302"/>
      <c r="U234" s="302"/>
      <c r="V234" s="302"/>
      <c r="W234" s="302"/>
      <c r="X234" s="302"/>
      <c r="Y234" s="302"/>
      <c r="Z234" s="302"/>
      <c r="AA234" s="302"/>
      <c r="AB234" s="302"/>
      <c r="AC234" s="302"/>
      <c r="AD234" s="302"/>
      <c r="AE234" s="302"/>
      <c r="AF234" s="302"/>
      <c r="AG234" s="302"/>
      <c r="AH234" s="302"/>
      <c r="AI234" s="256"/>
      <c r="AJ234" s="256"/>
      <c r="AK234" s="256"/>
      <c r="AL234" s="256"/>
      <c r="AM234" s="256"/>
      <c r="AN234" s="256"/>
      <c r="AO234" s="256"/>
      <c r="AP234" s="256"/>
      <c r="AQ234" s="256"/>
      <c r="AR234" s="256"/>
      <c r="AS234" s="255"/>
      <c r="AT234" s="255"/>
      <c r="AU234" s="255"/>
      <c r="AV234" s="255"/>
      <c r="AW234" s="255"/>
      <c r="AX234" s="255"/>
      <c r="AY234" s="255"/>
      <c r="AZ234" s="255"/>
      <c r="BA234" s="255"/>
      <c r="BB234" s="255"/>
      <c r="BC234" s="255"/>
      <c r="BD234" s="255"/>
      <c r="BE234" s="255"/>
      <c r="BF234" s="255"/>
      <c r="BG234" s="256"/>
      <c r="BH234" s="256"/>
      <c r="BI234" s="256"/>
      <c r="BJ234" s="256"/>
      <c r="BK234" s="256"/>
      <c r="BL234" s="256"/>
      <c r="BM234" s="256"/>
      <c r="BN234" s="256"/>
      <c r="BO234" s="256"/>
      <c r="BP234" s="256"/>
      <c r="BQ234" s="256"/>
      <c r="BR234" s="256"/>
      <c r="BS234" s="256"/>
      <c r="BT234" s="256"/>
      <c r="BU234" s="256"/>
      <c r="BV234" s="256"/>
      <c r="BW234" s="256"/>
      <c r="BX234" s="256"/>
      <c r="BY234" s="256"/>
      <c r="BZ234" s="256"/>
      <c r="CA234" s="256"/>
      <c r="CB234" s="256"/>
      <c r="CC234" s="256"/>
      <c r="CD234" s="256"/>
      <c r="CE234" s="256"/>
      <c r="CF234" s="256"/>
      <c r="CG234" s="256"/>
      <c r="CH234" s="256"/>
      <c r="CI234" s="256"/>
      <c r="CJ234" s="256"/>
      <c r="CK234" s="256"/>
      <c r="CL234" s="256"/>
      <c r="CM234" s="256"/>
      <c r="CN234" s="256"/>
      <c r="CO234" s="256"/>
      <c r="CP234" s="256"/>
      <c r="CQ234" s="256"/>
      <c r="CR234" s="256"/>
      <c r="CS234" s="256"/>
      <c r="CT234" s="256"/>
      <c r="CU234" s="256"/>
      <c r="CV234" s="256"/>
      <c r="CW234" s="256"/>
      <c r="CX234" s="256"/>
    </row>
    <row r="235" spans="1:102" s="254" customFormat="1" ht="78" customHeight="1">
      <c r="A235" s="322"/>
      <c r="B235" s="323"/>
      <c r="C235" s="323"/>
      <c r="D235" s="324"/>
      <c r="E235" s="325"/>
      <c r="O235" s="256"/>
      <c r="Q235" s="302"/>
      <c r="R235" s="302"/>
      <c r="S235" s="302"/>
      <c r="T235" s="302"/>
      <c r="U235" s="302"/>
      <c r="V235" s="302"/>
      <c r="W235" s="302"/>
      <c r="X235" s="302"/>
      <c r="Y235" s="302"/>
      <c r="Z235" s="302"/>
      <c r="AA235" s="302"/>
      <c r="AB235" s="302"/>
      <c r="AC235" s="302"/>
      <c r="AD235" s="302"/>
      <c r="AE235" s="302"/>
      <c r="AF235" s="302"/>
      <c r="AG235" s="302"/>
      <c r="AH235" s="302"/>
      <c r="AI235" s="256"/>
      <c r="AJ235" s="256"/>
      <c r="AK235" s="256"/>
      <c r="AL235" s="256"/>
      <c r="AM235" s="256"/>
      <c r="AN235" s="256"/>
      <c r="AO235" s="256"/>
      <c r="AP235" s="256"/>
      <c r="AQ235" s="256"/>
      <c r="AR235" s="256"/>
      <c r="AS235" s="255"/>
      <c r="AT235" s="255"/>
      <c r="AU235" s="255"/>
      <c r="AV235" s="255"/>
      <c r="AW235" s="255"/>
      <c r="AX235" s="255"/>
      <c r="AY235" s="255"/>
      <c r="AZ235" s="255"/>
      <c r="BA235" s="255"/>
      <c r="BB235" s="255"/>
      <c r="BC235" s="255"/>
      <c r="BD235" s="255"/>
      <c r="BE235" s="255"/>
      <c r="BF235" s="255"/>
      <c r="BG235" s="256"/>
      <c r="BH235" s="256"/>
      <c r="BI235" s="256"/>
      <c r="BJ235" s="256"/>
      <c r="BK235" s="256"/>
      <c r="BL235" s="256"/>
      <c r="BM235" s="256"/>
      <c r="BN235" s="256"/>
      <c r="BO235" s="256"/>
      <c r="BP235" s="256"/>
      <c r="BQ235" s="256"/>
      <c r="BR235" s="256"/>
      <c r="BS235" s="256"/>
      <c r="BT235" s="256"/>
      <c r="BU235" s="256"/>
      <c r="BV235" s="256"/>
      <c r="BW235" s="256"/>
      <c r="BX235" s="256"/>
      <c r="BY235" s="256"/>
      <c r="BZ235" s="256"/>
      <c r="CA235" s="256"/>
      <c r="CB235" s="256"/>
      <c r="CC235" s="256"/>
      <c r="CD235" s="256"/>
      <c r="CE235" s="256"/>
      <c r="CF235" s="256"/>
      <c r="CG235" s="256"/>
      <c r="CH235" s="256"/>
      <c r="CI235" s="256"/>
      <c r="CJ235" s="256"/>
      <c r="CK235" s="256"/>
      <c r="CL235" s="256"/>
      <c r="CM235" s="256"/>
      <c r="CN235" s="256"/>
      <c r="CO235" s="256"/>
      <c r="CP235" s="256"/>
      <c r="CQ235" s="256"/>
      <c r="CR235" s="256"/>
      <c r="CS235" s="256"/>
      <c r="CT235" s="256"/>
      <c r="CU235" s="256"/>
      <c r="CV235" s="256"/>
      <c r="CW235" s="256"/>
      <c r="CX235" s="256"/>
    </row>
    <row r="236" spans="1:102" s="254" customFormat="1" ht="78" customHeight="1">
      <c r="A236" s="322"/>
      <c r="B236" s="323"/>
      <c r="C236" s="323"/>
      <c r="D236" s="324"/>
      <c r="E236" s="325"/>
      <c r="O236" s="256"/>
      <c r="Q236" s="302"/>
      <c r="R236" s="302"/>
      <c r="S236" s="302"/>
      <c r="T236" s="302"/>
      <c r="U236" s="302"/>
      <c r="V236" s="302"/>
      <c r="W236" s="302"/>
      <c r="X236" s="302"/>
      <c r="Y236" s="302"/>
      <c r="Z236" s="302"/>
      <c r="AA236" s="302"/>
      <c r="AB236" s="302"/>
      <c r="AC236" s="302"/>
      <c r="AD236" s="302"/>
      <c r="AE236" s="302"/>
      <c r="AF236" s="302"/>
      <c r="AG236" s="302"/>
      <c r="AH236" s="302"/>
      <c r="AI236" s="256"/>
      <c r="AJ236" s="256"/>
      <c r="AK236" s="256"/>
      <c r="AL236" s="256"/>
      <c r="AM236" s="256"/>
      <c r="AN236" s="256"/>
      <c r="AO236" s="256"/>
      <c r="AP236" s="256"/>
      <c r="AQ236" s="256"/>
      <c r="AR236" s="256"/>
      <c r="AS236" s="255"/>
      <c r="AT236" s="255"/>
      <c r="AU236" s="255"/>
      <c r="AV236" s="255"/>
      <c r="AW236" s="255"/>
      <c r="AX236" s="255"/>
      <c r="AY236" s="255"/>
      <c r="AZ236" s="255"/>
      <c r="BA236" s="255"/>
      <c r="BB236" s="255"/>
      <c r="BC236" s="255"/>
      <c r="BD236" s="255"/>
      <c r="BE236" s="255"/>
      <c r="BF236" s="255"/>
      <c r="BG236" s="256"/>
      <c r="BH236" s="256"/>
      <c r="BI236" s="256"/>
      <c r="BJ236" s="256"/>
      <c r="BK236" s="256"/>
      <c r="BL236" s="256"/>
      <c r="BM236" s="256"/>
      <c r="BN236" s="256"/>
      <c r="BO236" s="256"/>
      <c r="BP236" s="256"/>
      <c r="BQ236" s="256"/>
      <c r="BR236" s="256"/>
      <c r="BS236" s="256"/>
      <c r="BT236" s="256"/>
      <c r="BU236" s="256"/>
      <c r="BV236" s="256"/>
      <c r="BW236" s="256"/>
      <c r="BX236" s="256"/>
      <c r="BY236" s="256"/>
      <c r="BZ236" s="256"/>
      <c r="CA236" s="256"/>
      <c r="CB236" s="256"/>
      <c r="CC236" s="256"/>
      <c r="CD236" s="256"/>
      <c r="CE236" s="256"/>
      <c r="CF236" s="256"/>
      <c r="CG236" s="256"/>
      <c r="CH236" s="256"/>
      <c r="CI236" s="256"/>
      <c r="CJ236" s="256"/>
      <c r="CK236" s="256"/>
      <c r="CL236" s="256"/>
      <c r="CM236" s="256"/>
      <c r="CN236" s="256"/>
      <c r="CO236" s="256"/>
      <c r="CP236" s="256"/>
      <c r="CQ236" s="256"/>
      <c r="CR236" s="256"/>
      <c r="CS236" s="256"/>
      <c r="CT236" s="256"/>
      <c r="CU236" s="256"/>
      <c r="CV236" s="256"/>
      <c r="CW236" s="256"/>
      <c r="CX236" s="256"/>
    </row>
    <row r="237" spans="1:102" s="254" customFormat="1" ht="78" customHeight="1">
      <c r="A237" s="322"/>
      <c r="B237" s="323"/>
      <c r="C237" s="323"/>
      <c r="D237" s="324"/>
      <c r="E237" s="325"/>
      <c r="O237" s="256"/>
      <c r="Q237" s="302"/>
      <c r="R237" s="302"/>
      <c r="S237" s="302"/>
      <c r="T237" s="302"/>
      <c r="U237" s="302"/>
      <c r="V237" s="302"/>
      <c r="W237" s="302"/>
      <c r="X237" s="302"/>
      <c r="Y237" s="302"/>
      <c r="Z237" s="302"/>
      <c r="AA237" s="302"/>
      <c r="AB237" s="302"/>
      <c r="AC237" s="302"/>
      <c r="AD237" s="302"/>
      <c r="AE237" s="302"/>
      <c r="AF237" s="302"/>
      <c r="AG237" s="302"/>
      <c r="AH237" s="302"/>
      <c r="AI237" s="256"/>
      <c r="AJ237" s="256"/>
      <c r="AK237" s="256"/>
      <c r="AL237" s="256"/>
      <c r="AM237" s="256"/>
      <c r="AN237" s="256"/>
      <c r="AO237" s="256"/>
      <c r="AP237" s="256"/>
      <c r="AQ237" s="256"/>
      <c r="AR237" s="256"/>
      <c r="AS237" s="255"/>
      <c r="AT237" s="255"/>
      <c r="AU237" s="255"/>
      <c r="AV237" s="255"/>
      <c r="AW237" s="255"/>
      <c r="AX237" s="255"/>
      <c r="AY237" s="255"/>
      <c r="AZ237" s="255"/>
      <c r="BA237" s="255"/>
      <c r="BB237" s="255"/>
      <c r="BC237" s="255"/>
      <c r="BD237" s="255"/>
      <c r="BE237" s="255"/>
      <c r="BF237" s="255"/>
      <c r="BG237" s="256"/>
      <c r="BH237" s="256"/>
      <c r="BI237" s="256"/>
      <c r="BJ237" s="256"/>
      <c r="BK237" s="256"/>
      <c r="BL237" s="256"/>
      <c r="BM237" s="256"/>
      <c r="BN237" s="256"/>
      <c r="BO237" s="256"/>
      <c r="BP237" s="256"/>
      <c r="BQ237" s="256"/>
      <c r="BR237" s="256"/>
      <c r="BS237" s="256"/>
      <c r="BT237" s="256"/>
      <c r="BU237" s="256"/>
      <c r="BV237" s="256"/>
      <c r="BW237" s="256"/>
      <c r="BX237" s="256"/>
      <c r="BY237" s="256"/>
      <c r="BZ237" s="256"/>
      <c r="CA237" s="256"/>
      <c r="CB237" s="256"/>
      <c r="CC237" s="256"/>
      <c r="CD237" s="256"/>
      <c r="CE237" s="256"/>
      <c r="CF237" s="256"/>
      <c r="CG237" s="256"/>
      <c r="CH237" s="256"/>
      <c r="CI237" s="256"/>
      <c r="CJ237" s="256"/>
      <c r="CK237" s="256"/>
      <c r="CL237" s="256"/>
      <c r="CM237" s="256"/>
      <c r="CN237" s="256"/>
      <c r="CO237" s="256"/>
      <c r="CP237" s="256"/>
      <c r="CQ237" s="256"/>
      <c r="CR237" s="256"/>
      <c r="CS237" s="256"/>
      <c r="CT237" s="256"/>
      <c r="CU237" s="256"/>
      <c r="CV237" s="256"/>
      <c r="CW237" s="256"/>
      <c r="CX237" s="256"/>
    </row>
    <row r="238" spans="1:102" s="254" customFormat="1" ht="78" customHeight="1">
      <c r="A238" s="322"/>
      <c r="B238" s="323"/>
      <c r="C238" s="323"/>
      <c r="D238" s="324"/>
      <c r="E238" s="325"/>
      <c r="O238" s="256"/>
      <c r="Q238" s="302"/>
      <c r="R238" s="302"/>
      <c r="S238" s="302"/>
      <c r="T238" s="302"/>
      <c r="U238" s="302"/>
      <c r="V238" s="302"/>
      <c r="W238" s="302"/>
      <c r="X238" s="302"/>
      <c r="Y238" s="302"/>
      <c r="Z238" s="302"/>
      <c r="AA238" s="302"/>
      <c r="AB238" s="302"/>
      <c r="AC238" s="302"/>
      <c r="AD238" s="302"/>
      <c r="AE238" s="302"/>
      <c r="AF238" s="302"/>
      <c r="AG238" s="302"/>
      <c r="AH238" s="302"/>
      <c r="AI238" s="256"/>
      <c r="AJ238" s="256"/>
      <c r="AK238" s="256"/>
      <c r="AL238" s="256"/>
      <c r="AM238" s="256"/>
      <c r="AN238" s="256"/>
      <c r="AO238" s="256"/>
      <c r="AP238" s="256"/>
      <c r="AQ238" s="256"/>
      <c r="AR238" s="256"/>
      <c r="AS238" s="255"/>
      <c r="AT238" s="255"/>
      <c r="AU238" s="255"/>
      <c r="AV238" s="255"/>
      <c r="AW238" s="255"/>
      <c r="AX238" s="255"/>
      <c r="AY238" s="255"/>
      <c r="AZ238" s="255"/>
      <c r="BA238" s="255"/>
      <c r="BB238" s="255"/>
      <c r="BC238" s="255"/>
      <c r="BD238" s="255"/>
      <c r="BE238" s="255"/>
      <c r="BF238" s="255"/>
      <c r="BG238" s="256"/>
      <c r="BH238" s="256"/>
      <c r="BI238" s="256"/>
      <c r="BJ238" s="256"/>
      <c r="BK238" s="256"/>
      <c r="BL238" s="256"/>
      <c r="BM238" s="256"/>
      <c r="BN238" s="256"/>
      <c r="BO238" s="256"/>
      <c r="BP238" s="256"/>
      <c r="BQ238" s="256"/>
      <c r="BR238" s="256"/>
      <c r="BS238" s="256"/>
      <c r="BT238" s="256"/>
      <c r="BU238" s="256"/>
      <c r="BV238" s="256"/>
      <c r="BW238" s="256"/>
      <c r="BX238" s="256"/>
      <c r="BY238" s="256"/>
      <c r="BZ238" s="256"/>
      <c r="CA238" s="256"/>
      <c r="CB238" s="256"/>
      <c r="CC238" s="256"/>
      <c r="CD238" s="256"/>
      <c r="CE238" s="256"/>
      <c r="CF238" s="256"/>
      <c r="CG238" s="256"/>
      <c r="CH238" s="256"/>
      <c r="CI238" s="256"/>
      <c r="CJ238" s="256"/>
      <c r="CK238" s="256"/>
      <c r="CL238" s="256"/>
      <c r="CM238" s="256"/>
      <c r="CN238" s="256"/>
      <c r="CO238" s="256"/>
      <c r="CP238" s="256"/>
      <c r="CQ238" s="256"/>
      <c r="CR238" s="256"/>
      <c r="CS238" s="256"/>
      <c r="CT238" s="256"/>
      <c r="CU238" s="256"/>
      <c r="CV238" s="256"/>
      <c r="CW238" s="256"/>
      <c r="CX238" s="256"/>
    </row>
    <row r="239" spans="1:102" s="254" customFormat="1" ht="78" customHeight="1">
      <c r="A239" s="322"/>
      <c r="B239" s="323"/>
      <c r="C239" s="323"/>
      <c r="D239" s="324"/>
      <c r="E239" s="325"/>
      <c r="O239" s="256"/>
      <c r="Q239" s="302"/>
      <c r="R239" s="302"/>
      <c r="S239" s="302"/>
      <c r="T239" s="302"/>
      <c r="U239" s="302"/>
      <c r="V239" s="302"/>
      <c r="W239" s="302"/>
      <c r="X239" s="302"/>
      <c r="Y239" s="302"/>
      <c r="Z239" s="302"/>
      <c r="AA239" s="302"/>
      <c r="AB239" s="302"/>
      <c r="AC239" s="302"/>
      <c r="AD239" s="302"/>
      <c r="AE239" s="302"/>
      <c r="AF239" s="302"/>
      <c r="AG239" s="302"/>
      <c r="AH239" s="302"/>
      <c r="AI239" s="256"/>
      <c r="AJ239" s="256"/>
      <c r="AK239" s="256"/>
      <c r="AL239" s="256"/>
      <c r="AM239" s="256"/>
      <c r="AN239" s="256"/>
      <c r="AO239" s="256"/>
      <c r="AP239" s="256"/>
      <c r="AQ239" s="256"/>
      <c r="AR239" s="256"/>
      <c r="AS239" s="255"/>
      <c r="AT239" s="255"/>
      <c r="AU239" s="255"/>
      <c r="AV239" s="255"/>
      <c r="AW239" s="255"/>
      <c r="AX239" s="255"/>
      <c r="AY239" s="255"/>
      <c r="AZ239" s="255"/>
      <c r="BA239" s="255"/>
      <c r="BB239" s="255"/>
      <c r="BC239" s="255"/>
      <c r="BD239" s="255"/>
      <c r="BE239" s="255"/>
      <c r="BF239" s="255"/>
      <c r="BG239" s="256"/>
      <c r="BH239" s="256"/>
      <c r="BI239" s="256"/>
      <c r="BJ239" s="256"/>
      <c r="BK239" s="256"/>
      <c r="BL239" s="256"/>
      <c r="BM239" s="256"/>
      <c r="BN239" s="256"/>
      <c r="BO239" s="256"/>
      <c r="BP239" s="256"/>
      <c r="BQ239" s="256"/>
      <c r="BR239" s="256"/>
      <c r="BS239" s="256"/>
      <c r="BT239" s="256"/>
      <c r="BU239" s="256"/>
      <c r="BV239" s="256"/>
      <c r="BW239" s="256"/>
      <c r="BX239" s="256"/>
      <c r="BY239" s="256"/>
      <c r="BZ239" s="256"/>
      <c r="CA239" s="256"/>
      <c r="CB239" s="256"/>
      <c r="CC239" s="256"/>
      <c r="CD239" s="256"/>
      <c r="CE239" s="256"/>
      <c r="CF239" s="256"/>
      <c r="CG239" s="256"/>
      <c r="CH239" s="256"/>
      <c r="CI239" s="256"/>
      <c r="CJ239" s="256"/>
      <c r="CK239" s="256"/>
      <c r="CL239" s="256"/>
      <c r="CM239" s="256"/>
      <c r="CN239" s="256"/>
      <c r="CO239" s="256"/>
      <c r="CP239" s="256"/>
      <c r="CQ239" s="256"/>
      <c r="CR239" s="256"/>
      <c r="CS239" s="256"/>
      <c r="CT239" s="256"/>
      <c r="CU239" s="256"/>
      <c r="CV239" s="256"/>
      <c r="CW239" s="256"/>
      <c r="CX239" s="256"/>
    </row>
    <row r="240" spans="1:102" s="254" customFormat="1" ht="78" customHeight="1">
      <c r="A240" s="322"/>
      <c r="B240" s="323"/>
      <c r="C240" s="323"/>
      <c r="D240" s="324"/>
      <c r="E240" s="325"/>
      <c r="O240" s="256"/>
      <c r="Q240" s="302"/>
      <c r="R240" s="302"/>
      <c r="S240" s="302"/>
      <c r="T240" s="302"/>
      <c r="U240" s="302"/>
      <c r="V240" s="302"/>
      <c r="W240" s="302"/>
      <c r="X240" s="302"/>
      <c r="Y240" s="302"/>
      <c r="Z240" s="302"/>
      <c r="AA240" s="302"/>
      <c r="AB240" s="302"/>
      <c r="AC240" s="302"/>
      <c r="AD240" s="302"/>
      <c r="AE240" s="302"/>
      <c r="AF240" s="302"/>
      <c r="AG240" s="302"/>
      <c r="AH240" s="302"/>
      <c r="AI240" s="256"/>
      <c r="AJ240" s="256"/>
      <c r="AK240" s="256"/>
      <c r="AL240" s="256"/>
      <c r="AM240" s="256"/>
      <c r="AN240" s="256"/>
      <c r="AO240" s="256"/>
      <c r="AP240" s="256"/>
      <c r="AQ240" s="256"/>
      <c r="AR240" s="256"/>
      <c r="AS240" s="255"/>
      <c r="AT240" s="255"/>
      <c r="AU240" s="255"/>
      <c r="AV240" s="255"/>
      <c r="AW240" s="255"/>
      <c r="AX240" s="255"/>
      <c r="AY240" s="255"/>
      <c r="AZ240" s="255"/>
      <c r="BA240" s="255"/>
      <c r="BB240" s="255"/>
      <c r="BC240" s="255"/>
      <c r="BD240" s="255"/>
      <c r="BE240" s="255"/>
      <c r="BF240" s="255"/>
      <c r="BG240" s="256"/>
      <c r="BH240" s="256"/>
      <c r="BI240" s="256"/>
      <c r="BJ240" s="256"/>
      <c r="BK240" s="256"/>
      <c r="BL240" s="256"/>
      <c r="BM240" s="256"/>
      <c r="BN240" s="256"/>
      <c r="BO240" s="256"/>
      <c r="BP240" s="256"/>
      <c r="BQ240" s="256"/>
      <c r="BR240" s="256"/>
      <c r="BS240" s="256"/>
      <c r="BT240" s="256"/>
      <c r="BU240" s="256"/>
      <c r="BV240" s="256"/>
      <c r="BW240" s="256"/>
      <c r="BX240" s="256"/>
      <c r="BY240" s="256"/>
      <c r="BZ240" s="256"/>
      <c r="CA240" s="256"/>
      <c r="CB240" s="256"/>
      <c r="CC240" s="256"/>
      <c r="CD240" s="256"/>
      <c r="CE240" s="256"/>
      <c r="CF240" s="256"/>
      <c r="CG240" s="256"/>
      <c r="CH240" s="256"/>
      <c r="CI240" s="256"/>
      <c r="CJ240" s="256"/>
      <c r="CK240" s="256"/>
      <c r="CL240" s="256"/>
      <c r="CM240" s="256"/>
      <c r="CN240" s="256"/>
      <c r="CO240" s="256"/>
      <c r="CP240" s="256"/>
      <c r="CQ240" s="256"/>
      <c r="CR240" s="256"/>
      <c r="CS240" s="256"/>
      <c r="CT240" s="256"/>
      <c r="CU240" s="256"/>
      <c r="CV240" s="256"/>
      <c r="CW240" s="256"/>
      <c r="CX240" s="256"/>
    </row>
    <row r="241" spans="1:102" s="254" customFormat="1" ht="78" customHeight="1">
      <c r="A241" s="322"/>
      <c r="B241" s="323"/>
      <c r="C241" s="323"/>
      <c r="D241" s="324"/>
      <c r="E241" s="325"/>
      <c r="O241" s="256"/>
      <c r="Q241" s="302"/>
      <c r="R241" s="302"/>
      <c r="S241" s="302"/>
      <c r="T241" s="302"/>
      <c r="U241" s="302"/>
      <c r="V241" s="302"/>
      <c r="W241" s="302"/>
      <c r="X241" s="302"/>
      <c r="Y241" s="302"/>
      <c r="Z241" s="302"/>
      <c r="AA241" s="302"/>
      <c r="AB241" s="302"/>
      <c r="AC241" s="302"/>
      <c r="AD241" s="302"/>
      <c r="AE241" s="302"/>
      <c r="AF241" s="302"/>
      <c r="AG241" s="302"/>
      <c r="AH241" s="302"/>
      <c r="AI241" s="256"/>
      <c r="AJ241" s="256"/>
      <c r="AK241" s="256"/>
      <c r="AL241" s="256"/>
      <c r="AM241" s="256"/>
      <c r="AN241" s="256"/>
      <c r="AO241" s="256"/>
      <c r="AP241" s="256"/>
      <c r="AQ241" s="256"/>
      <c r="AR241" s="256"/>
      <c r="AS241" s="255"/>
      <c r="AT241" s="255"/>
      <c r="AU241" s="255"/>
      <c r="AV241" s="255"/>
      <c r="AW241" s="255"/>
      <c r="AX241" s="255"/>
      <c r="AY241" s="255"/>
      <c r="AZ241" s="255"/>
      <c r="BA241" s="255"/>
      <c r="BB241" s="255"/>
      <c r="BC241" s="255"/>
      <c r="BD241" s="255"/>
      <c r="BE241" s="255"/>
      <c r="BF241" s="255"/>
      <c r="BG241" s="256"/>
      <c r="BH241" s="256"/>
      <c r="BI241" s="256"/>
      <c r="BJ241" s="256"/>
      <c r="BK241" s="256"/>
      <c r="BL241" s="256"/>
      <c r="BM241" s="256"/>
      <c r="BN241" s="256"/>
      <c r="BO241" s="256"/>
      <c r="BP241" s="256"/>
      <c r="BQ241" s="256"/>
      <c r="BR241" s="256"/>
      <c r="BS241" s="256"/>
      <c r="BT241" s="256"/>
      <c r="BU241" s="256"/>
      <c r="BV241" s="256"/>
      <c r="BW241" s="256"/>
      <c r="BX241" s="256"/>
      <c r="BY241" s="256"/>
      <c r="BZ241" s="256"/>
      <c r="CA241" s="256"/>
      <c r="CB241" s="256"/>
      <c r="CC241" s="256"/>
      <c r="CD241" s="256"/>
      <c r="CE241" s="256"/>
      <c r="CF241" s="256"/>
      <c r="CG241" s="256"/>
      <c r="CH241" s="256"/>
      <c r="CI241" s="256"/>
      <c r="CJ241" s="256"/>
      <c r="CK241" s="256"/>
      <c r="CL241" s="256"/>
      <c r="CM241" s="256"/>
      <c r="CN241" s="256"/>
      <c r="CO241" s="256"/>
      <c r="CP241" s="256"/>
      <c r="CQ241" s="256"/>
      <c r="CR241" s="256"/>
      <c r="CS241" s="256"/>
      <c r="CT241" s="256"/>
      <c r="CU241" s="256"/>
      <c r="CV241" s="256"/>
      <c r="CW241" s="256"/>
      <c r="CX241" s="256"/>
    </row>
    <row r="242" spans="1:102" s="254" customFormat="1" ht="78" customHeight="1">
      <c r="A242" s="322"/>
      <c r="B242" s="323"/>
      <c r="C242" s="323"/>
      <c r="D242" s="324"/>
      <c r="E242" s="325"/>
      <c r="O242" s="256"/>
      <c r="Q242" s="302"/>
      <c r="R242" s="302"/>
      <c r="S242" s="302"/>
      <c r="T242" s="302"/>
      <c r="U242" s="302"/>
      <c r="V242" s="302"/>
      <c r="W242" s="302"/>
      <c r="X242" s="302"/>
      <c r="Y242" s="302"/>
      <c r="Z242" s="302"/>
      <c r="AA242" s="302"/>
      <c r="AB242" s="302"/>
      <c r="AC242" s="302"/>
      <c r="AD242" s="302"/>
      <c r="AE242" s="302"/>
      <c r="AF242" s="302"/>
      <c r="AG242" s="302"/>
      <c r="AH242" s="302"/>
      <c r="AI242" s="256"/>
      <c r="AJ242" s="256"/>
      <c r="AK242" s="256"/>
      <c r="AL242" s="256"/>
      <c r="AM242" s="256"/>
      <c r="AN242" s="256"/>
      <c r="AO242" s="256"/>
      <c r="AP242" s="256"/>
      <c r="AQ242" s="256"/>
      <c r="AR242" s="256"/>
      <c r="AS242" s="255"/>
      <c r="AT242" s="255"/>
      <c r="AU242" s="255"/>
      <c r="AV242" s="255"/>
      <c r="AW242" s="255"/>
      <c r="AX242" s="255"/>
      <c r="AY242" s="255"/>
      <c r="AZ242" s="255"/>
      <c r="BA242" s="255"/>
      <c r="BB242" s="255"/>
      <c r="BC242" s="255"/>
      <c r="BD242" s="255"/>
      <c r="BE242" s="255"/>
      <c r="BF242" s="255"/>
      <c r="BG242" s="256"/>
      <c r="BH242" s="256"/>
      <c r="BI242" s="256"/>
      <c r="BJ242" s="256"/>
      <c r="BK242" s="256"/>
      <c r="BL242" s="256"/>
      <c r="BM242" s="256"/>
      <c r="BN242" s="256"/>
      <c r="BO242" s="256"/>
      <c r="BP242" s="256"/>
      <c r="BQ242" s="256"/>
      <c r="BR242" s="256"/>
      <c r="BS242" s="256"/>
      <c r="BT242" s="256"/>
      <c r="BU242" s="256"/>
      <c r="BV242" s="256"/>
      <c r="BW242" s="256"/>
      <c r="BX242" s="256"/>
      <c r="BY242" s="256"/>
      <c r="BZ242" s="256"/>
      <c r="CA242" s="256"/>
      <c r="CB242" s="256"/>
      <c r="CC242" s="256"/>
      <c r="CD242" s="256"/>
      <c r="CE242" s="256"/>
      <c r="CF242" s="256"/>
      <c r="CG242" s="256"/>
      <c r="CH242" s="256"/>
      <c r="CI242" s="256"/>
      <c r="CJ242" s="256"/>
      <c r="CK242" s="256"/>
      <c r="CL242" s="256"/>
      <c r="CM242" s="256"/>
      <c r="CN242" s="256"/>
      <c r="CO242" s="256"/>
      <c r="CP242" s="256"/>
      <c r="CQ242" s="256"/>
      <c r="CR242" s="256"/>
      <c r="CS242" s="256"/>
      <c r="CT242" s="256"/>
      <c r="CU242" s="256"/>
      <c r="CV242" s="256"/>
      <c r="CW242" s="256"/>
      <c r="CX242" s="256"/>
    </row>
    <row r="243" spans="1:102" s="254" customFormat="1" ht="78" customHeight="1">
      <c r="A243" s="322"/>
      <c r="B243" s="323"/>
      <c r="C243" s="323"/>
      <c r="D243" s="324"/>
      <c r="E243" s="325"/>
      <c r="O243" s="256"/>
      <c r="Q243" s="302"/>
      <c r="R243" s="302"/>
      <c r="S243" s="302"/>
      <c r="T243" s="302"/>
      <c r="U243" s="302"/>
      <c r="V243" s="302"/>
      <c r="W243" s="302"/>
      <c r="X243" s="302"/>
      <c r="Y243" s="302"/>
      <c r="Z243" s="302"/>
      <c r="AA243" s="302"/>
      <c r="AB243" s="302"/>
      <c r="AC243" s="302"/>
      <c r="AD243" s="302"/>
      <c r="AE243" s="302"/>
      <c r="AF243" s="302"/>
      <c r="AG243" s="302"/>
      <c r="AH243" s="302"/>
      <c r="AI243" s="256"/>
      <c r="AJ243" s="256"/>
      <c r="AK243" s="256"/>
      <c r="AL243" s="256"/>
      <c r="AM243" s="256"/>
      <c r="AN243" s="256"/>
      <c r="AO243" s="256"/>
      <c r="AP243" s="256"/>
      <c r="AQ243" s="256"/>
      <c r="AR243" s="256"/>
      <c r="AS243" s="255"/>
      <c r="AT243" s="255"/>
      <c r="AU243" s="255"/>
      <c r="AV243" s="255"/>
      <c r="AW243" s="255"/>
      <c r="AX243" s="255"/>
      <c r="AY243" s="255"/>
      <c r="AZ243" s="255"/>
      <c r="BA243" s="255"/>
      <c r="BB243" s="255"/>
      <c r="BC243" s="255"/>
      <c r="BD243" s="255"/>
      <c r="BE243" s="255"/>
      <c r="BF243" s="255"/>
      <c r="BG243" s="256"/>
      <c r="BH243" s="256"/>
      <c r="BI243" s="256"/>
      <c r="BJ243" s="256"/>
      <c r="BK243" s="256"/>
      <c r="BL243" s="256"/>
      <c r="BM243" s="256"/>
      <c r="BN243" s="256"/>
      <c r="BO243" s="256"/>
      <c r="BP243" s="256"/>
      <c r="BQ243" s="256"/>
      <c r="BR243" s="256"/>
      <c r="BS243" s="256"/>
      <c r="BT243" s="256"/>
      <c r="BU243" s="256"/>
      <c r="BV243" s="256"/>
      <c r="BW243" s="256"/>
      <c r="BX243" s="256"/>
      <c r="BY243" s="256"/>
      <c r="BZ243" s="256"/>
      <c r="CA243" s="256"/>
      <c r="CB243" s="256"/>
      <c r="CC243" s="256"/>
      <c r="CD243" s="256"/>
      <c r="CE243" s="256"/>
      <c r="CF243" s="256"/>
      <c r="CG243" s="256"/>
      <c r="CH243" s="256"/>
      <c r="CI243" s="256"/>
      <c r="CJ243" s="256"/>
      <c r="CK243" s="256"/>
      <c r="CL243" s="256"/>
      <c r="CM243" s="256"/>
      <c r="CN243" s="256"/>
      <c r="CO243" s="256"/>
      <c r="CP243" s="256"/>
      <c r="CQ243" s="256"/>
      <c r="CR243" s="256"/>
      <c r="CS243" s="256"/>
      <c r="CT243" s="256"/>
      <c r="CU243" s="256"/>
      <c r="CV243" s="256"/>
      <c r="CW243" s="256"/>
      <c r="CX243" s="256"/>
    </row>
    <row r="244" spans="1:102" s="254" customFormat="1" ht="78" customHeight="1">
      <c r="A244" s="322"/>
      <c r="B244" s="323"/>
      <c r="C244" s="323"/>
      <c r="D244" s="324"/>
      <c r="E244" s="325"/>
      <c r="O244" s="256"/>
      <c r="Q244" s="302"/>
      <c r="R244" s="302"/>
      <c r="S244" s="302"/>
      <c r="T244" s="302"/>
      <c r="U244" s="302"/>
      <c r="V244" s="302"/>
      <c r="W244" s="302"/>
      <c r="X244" s="302"/>
      <c r="Y244" s="302"/>
      <c r="Z244" s="302"/>
      <c r="AA244" s="302"/>
      <c r="AB244" s="302"/>
      <c r="AC244" s="302"/>
      <c r="AD244" s="302"/>
      <c r="AE244" s="302"/>
      <c r="AF244" s="302"/>
      <c r="AG244" s="302"/>
      <c r="AH244" s="302"/>
      <c r="AI244" s="256"/>
      <c r="AJ244" s="256"/>
      <c r="AK244" s="256"/>
      <c r="AL244" s="256"/>
      <c r="AM244" s="256"/>
      <c r="AN244" s="256"/>
      <c r="AO244" s="256"/>
      <c r="AP244" s="256"/>
      <c r="AQ244" s="256"/>
      <c r="AR244" s="256"/>
      <c r="AS244" s="255"/>
      <c r="AT244" s="255"/>
      <c r="AU244" s="255"/>
      <c r="AV244" s="255"/>
      <c r="AW244" s="255"/>
      <c r="AX244" s="255"/>
      <c r="AY244" s="255"/>
      <c r="AZ244" s="255"/>
      <c r="BA244" s="255"/>
      <c r="BB244" s="255"/>
      <c r="BC244" s="255"/>
      <c r="BD244" s="255"/>
      <c r="BE244" s="255"/>
      <c r="BF244" s="255"/>
      <c r="BG244" s="256"/>
      <c r="BH244" s="256"/>
      <c r="BI244" s="256"/>
      <c r="BJ244" s="256"/>
      <c r="BK244" s="256"/>
      <c r="BL244" s="256"/>
      <c r="BM244" s="256"/>
      <c r="BN244" s="256"/>
      <c r="BO244" s="256"/>
      <c r="BP244" s="256"/>
      <c r="BQ244" s="256"/>
      <c r="BR244" s="256"/>
      <c r="BS244" s="256"/>
      <c r="BT244" s="256"/>
      <c r="BU244" s="256"/>
      <c r="BV244" s="256"/>
      <c r="BW244" s="256"/>
      <c r="BX244" s="256"/>
      <c r="BY244" s="256"/>
      <c r="BZ244" s="256"/>
      <c r="CA244" s="256"/>
      <c r="CB244" s="256"/>
      <c r="CC244" s="256"/>
      <c r="CD244" s="256"/>
      <c r="CE244" s="256"/>
      <c r="CF244" s="256"/>
      <c r="CG244" s="256"/>
      <c r="CH244" s="256"/>
      <c r="CI244" s="256"/>
      <c r="CJ244" s="256"/>
      <c r="CK244" s="256"/>
      <c r="CL244" s="256"/>
      <c r="CM244" s="256"/>
      <c r="CN244" s="256"/>
      <c r="CO244" s="256"/>
      <c r="CP244" s="256"/>
      <c r="CQ244" s="256"/>
      <c r="CR244" s="256"/>
      <c r="CS244" s="256"/>
      <c r="CT244" s="256"/>
      <c r="CU244" s="256"/>
      <c r="CV244" s="256"/>
      <c r="CW244" s="256"/>
      <c r="CX244" s="256"/>
    </row>
    <row r="245" spans="1:102" s="254" customFormat="1" ht="78" customHeight="1">
      <c r="A245" s="322"/>
      <c r="B245" s="323"/>
      <c r="C245" s="323"/>
      <c r="D245" s="324"/>
      <c r="E245" s="325"/>
      <c r="O245" s="256"/>
      <c r="Q245" s="302"/>
      <c r="R245" s="302"/>
      <c r="S245" s="302"/>
      <c r="T245" s="302"/>
      <c r="U245" s="302"/>
      <c r="V245" s="302"/>
      <c r="W245" s="302"/>
      <c r="X245" s="302"/>
      <c r="Y245" s="302"/>
      <c r="Z245" s="302"/>
      <c r="AA245" s="302"/>
      <c r="AB245" s="302"/>
      <c r="AC245" s="302"/>
      <c r="AD245" s="302"/>
      <c r="AE245" s="302"/>
      <c r="AF245" s="302"/>
      <c r="AG245" s="302"/>
      <c r="AH245" s="302"/>
      <c r="AI245" s="256"/>
      <c r="AJ245" s="256"/>
      <c r="AK245" s="256"/>
      <c r="AL245" s="256"/>
      <c r="AM245" s="256"/>
      <c r="AN245" s="256"/>
      <c r="AO245" s="256"/>
      <c r="AP245" s="256"/>
      <c r="AQ245" s="256"/>
      <c r="AR245" s="256"/>
      <c r="AS245" s="255"/>
      <c r="AT245" s="255"/>
      <c r="AU245" s="255"/>
      <c r="AV245" s="255"/>
      <c r="AW245" s="255"/>
      <c r="AX245" s="255"/>
      <c r="AY245" s="255"/>
      <c r="AZ245" s="255"/>
      <c r="BA245" s="255"/>
      <c r="BB245" s="255"/>
      <c r="BC245" s="255"/>
      <c r="BD245" s="255"/>
      <c r="BE245" s="255"/>
      <c r="BF245" s="255"/>
      <c r="BG245" s="256"/>
      <c r="BH245" s="256"/>
      <c r="BI245" s="256"/>
      <c r="BJ245" s="256"/>
      <c r="BK245" s="256"/>
      <c r="BL245" s="256"/>
      <c r="BM245" s="256"/>
      <c r="BN245" s="256"/>
      <c r="BO245" s="256"/>
      <c r="BP245" s="256"/>
      <c r="BQ245" s="256"/>
      <c r="BR245" s="256"/>
      <c r="BS245" s="256"/>
      <c r="BT245" s="256"/>
      <c r="BU245" s="256"/>
      <c r="BV245" s="256"/>
      <c r="BW245" s="256"/>
      <c r="BX245" s="256"/>
      <c r="BY245" s="256"/>
      <c r="BZ245" s="256"/>
      <c r="CA245" s="256"/>
      <c r="CB245" s="256"/>
      <c r="CC245" s="256"/>
      <c r="CD245" s="256"/>
      <c r="CE245" s="256"/>
      <c r="CF245" s="256"/>
      <c r="CG245" s="256"/>
      <c r="CH245" s="256"/>
      <c r="CI245" s="256"/>
      <c r="CJ245" s="256"/>
      <c r="CK245" s="256"/>
      <c r="CL245" s="256"/>
      <c r="CM245" s="256"/>
      <c r="CN245" s="256"/>
      <c r="CO245" s="256"/>
      <c r="CP245" s="256"/>
      <c r="CQ245" s="256"/>
      <c r="CR245" s="256"/>
      <c r="CS245" s="256"/>
      <c r="CT245" s="256"/>
      <c r="CU245" s="256"/>
      <c r="CV245" s="256"/>
      <c r="CW245" s="256"/>
      <c r="CX245" s="256"/>
    </row>
    <row r="246" spans="1:102" s="254" customFormat="1" ht="78" customHeight="1">
      <c r="A246" s="322"/>
      <c r="B246" s="323"/>
      <c r="C246" s="323"/>
      <c r="D246" s="324"/>
      <c r="E246" s="325"/>
      <c r="O246" s="256"/>
      <c r="Q246" s="302"/>
      <c r="R246" s="302"/>
      <c r="S246" s="302"/>
      <c r="T246" s="302"/>
      <c r="U246" s="302"/>
      <c r="V246" s="302"/>
      <c r="W246" s="302"/>
      <c r="X246" s="302"/>
      <c r="Y246" s="302"/>
      <c r="Z246" s="302"/>
      <c r="AA246" s="302"/>
      <c r="AB246" s="302"/>
      <c r="AC246" s="302"/>
      <c r="AD246" s="302"/>
      <c r="AE246" s="302"/>
      <c r="AF246" s="302"/>
      <c r="AG246" s="302"/>
      <c r="AH246" s="302"/>
      <c r="AI246" s="256"/>
      <c r="AJ246" s="256"/>
      <c r="AK246" s="256"/>
      <c r="AL246" s="256"/>
      <c r="AM246" s="256"/>
      <c r="AN246" s="256"/>
      <c r="AO246" s="256"/>
      <c r="AP246" s="256"/>
      <c r="AQ246" s="256"/>
      <c r="AR246" s="256"/>
      <c r="AS246" s="255"/>
      <c r="AT246" s="255"/>
      <c r="AU246" s="255"/>
      <c r="AV246" s="255"/>
      <c r="AW246" s="255"/>
      <c r="AX246" s="255"/>
      <c r="AY246" s="255"/>
      <c r="AZ246" s="255"/>
      <c r="BA246" s="255"/>
      <c r="BB246" s="255"/>
      <c r="BC246" s="255"/>
      <c r="BD246" s="255"/>
      <c r="BE246" s="255"/>
      <c r="BF246" s="255"/>
      <c r="BG246" s="256"/>
      <c r="BH246" s="256"/>
      <c r="BI246" s="256"/>
      <c r="BJ246" s="256"/>
      <c r="BK246" s="256"/>
      <c r="BL246" s="256"/>
      <c r="BM246" s="256"/>
      <c r="BN246" s="256"/>
      <c r="BO246" s="256"/>
      <c r="BP246" s="256"/>
      <c r="BQ246" s="256"/>
      <c r="BR246" s="256"/>
      <c r="BS246" s="256"/>
      <c r="BT246" s="256"/>
      <c r="BU246" s="256"/>
      <c r="BV246" s="256"/>
      <c r="BW246" s="256"/>
      <c r="BX246" s="256"/>
      <c r="BY246" s="256"/>
      <c r="BZ246" s="256"/>
      <c r="CA246" s="256"/>
      <c r="CB246" s="256"/>
      <c r="CC246" s="256"/>
      <c r="CD246" s="256"/>
      <c r="CE246" s="256"/>
      <c r="CF246" s="256"/>
      <c r="CG246" s="256"/>
      <c r="CH246" s="256"/>
      <c r="CI246" s="256"/>
      <c r="CJ246" s="256"/>
      <c r="CK246" s="256"/>
      <c r="CL246" s="256"/>
      <c r="CM246" s="256"/>
      <c r="CN246" s="256"/>
      <c r="CO246" s="256"/>
      <c r="CP246" s="256"/>
      <c r="CQ246" s="256"/>
      <c r="CR246" s="256"/>
      <c r="CS246" s="256"/>
      <c r="CT246" s="256"/>
      <c r="CU246" s="256"/>
      <c r="CV246" s="256"/>
      <c r="CW246" s="256"/>
      <c r="CX246" s="256"/>
    </row>
    <row r="247" spans="1:102" s="254" customFormat="1" ht="78" customHeight="1">
      <c r="A247" s="322"/>
      <c r="B247" s="323"/>
      <c r="C247" s="323"/>
      <c r="D247" s="324"/>
      <c r="E247" s="325"/>
      <c r="O247" s="256"/>
      <c r="Q247" s="302"/>
      <c r="R247" s="302"/>
      <c r="S247" s="302"/>
      <c r="T247" s="302"/>
      <c r="U247" s="302"/>
      <c r="V247" s="302"/>
      <c r="W247" s="302"/>
      <c r="X247" s="302"/>
      <c r="Y247" s="302"/>
      <c r="Z247" s="302"/>
      <c r="AA247" s="302"/>
      <c r="AB247" s="302"/>
      <c r="AC247" s="302"/>
      <c r="AD247" s="302"/>
      <c r="AE247" s="302"/>
      <c r="AF247" s="302"/>
      <c r="AG247" s="302"/>
      <c r="AH247" s="302"/>
      <c r="AI247" s="256"/>
      <c r="AJ247" s="256"/>
      <c r="AK247" s="256"/>
      <c r="AL247" s="256"/>
      <c r="AM247" s="256"/>
      <c r="AN247" s="256"/>
      <c r="AO247" s="256"/>
      <c r="AP247" s="256"/>
      <c r="AQ247" s="256"/>
      <c r="AR247" s="256"/>
      <c r="AS247" s="255"/>
      <c r="AT247" s="255"/>
      <c r="AU247" s="255"/>
      <c r="AV247" s="255"/>
      <c r="AW247" s="255"/>
      <c r="AX247" s="255"/>
      <c r="AY247" s="255"/>
      <c r="AZ247" s="255"/>
      <c r="BA247" s="255"/>
      <c r="BB247" s="255"/>
      <c r="BC247" s="255"/>
      <c r="BD247" s="255"/>
      <c r="BE247" s="255"/>
      <c r="BF247" s="255"/>
      <c r="BG247" s="256"/>
      <c r="BH247" s="256"/>
      <c r="BI247" s="256"/>
      <c r="BJ247" s="256"/>
      <c r="BK247" s="256"/>
      <c r="BL247" s="256"/>
      <c r="BM247" s="256"/>
      <c r="BN247" s="256"/>
      <c r="BO247" s="256"/>
      <c r="BP247" s="256"/>
      <c r="BQ247" s="256"/>
      <c r="BR247" s="256"/>
      <c r="BS247" s="256"/>
      <c r="BT247" s="256"/>
      <c r="BU247" s="256"/>
      <c r="BV247" s="256"/>
      <c r="BW247" s="256"/>
      <c r="BX247" s="256"/>
      <c r="BY247" s="256"/>
      <c r="BZ247" s="256"/>
      <c r="CA247" s="256"/>
      <c r="CB247" s="256"/>
      <c r="CC247" s="256"/>
      <c r="CD247" s="256"/>
      <c r="CE247" s="256"/>
      <c r="CF247" s="256"/>
      <c r="CG247" s="256"/>
      <c r="CH247" s="256"/>
      <c r="CI247" s="256"/>
      <c r="CJ247" s="256"/>
      <c r="CK247" s="256"/>
      <c r="CL247" s="256"/>
      <c r="CM247" s="256"/>
      <c r="CN247" s="256"/>
      <c r="CO247" s="256"/>
      <c r="CP247" s="256"/>
      <c r="CQ247" s="256"/>
      <c r="CR247" s="256"/>
      <c r="CS247" s="256"/>
      <c r="CT247" s="256"/>
      <c r="CU247" s="256"/>
      <c r="CV247" s="256"/>
      <c r="CW247" s="256"/>
      <c r="CX247" s="256"/>
    </row>
    <row r="248" spans="1:102" s="254" customFormat="1" ht="78" customHeight="1">
      <c r="A248" s="322"/>
      <c r="B248" s="323"/>
      <c r="C248" s="323"/>
      <c r="D248" s="324"/>
      <c r="E248" s="325"/>
      <c r="O248" s="256"/>
      <c r="Q248" s="302"/>
      <c r="R248" s="302"/>
      <c r="S248" s="302"/>
      <c r="T248" s="302"/>
      <c r="U248" s="302"/>
      <c r="V248" s="302"/>
      <c r="W248" s="302"/>
      <c r="X248" s="302"/>
      <c r="Y248" s="302"/>
      <c r="Z248" s="302"/>
      <c r="AA248" s="302"/>
      <c r="AB248" s="302"/>
      <c r="AC248" s="302"/>
      <c r="AD248" s="302"/>
      <c r="AE248" s="302"/>
      <c r="AF248" s="302"/>
      <c r="AG248" s="302"/>
      <c r="AH248" s="302"/>
      <c r="AI248" s="256"/>
      <c r="AJ248" s="256"/>
      <c r="AK248" s="256"/>
      <c r="AL248" s="256"/>
      <c r="AM248" s="256"/>
      <c r="AN248" s="256"/>
      <c r="AO248" s="256"/>
      <c r="AP248" s="256"/>
      <c r="AQ248" s="256"/>
      <c r="AR248" s="256"/>
      <c r="AS248" s="255"/>
      <c r="AT248" s="255"/>
      <c r="AU248" s="255"/>
      <c r="AV248" s="255"/>
      <c r="AW248" s="255"/>
      <c r="AX248" s="255"/>
      <c r="AY248" s="255"/>
      <c r="AZ248" s="255"/>
      <c r="BA248" s="255"/>
      <c r="BB248" s="255"/>
      <c r="BC248" s="255"/>
      <c r="BD248" s="255"/>
      <c r="BE248" s="255"/>
      <c r="BF248" s="255"/>
      <c r="BG248" s="256"/>
      <c r="BH248" s="256"/>
      <c r="BI248" s="256"/>
      <c r="BJ248" s="256"/>
      <c r="BK248" s="256"/>
      <c r="BL248" s="256"/>
      <c r="BM248" s="256"/>
      <c r="BN248" s="256"/>
      <c r="BO248" s="256"/>
      <c r="BP248" s="256"/>
      <c r="BQ248" s="256"/>
      <c r="BR248" s="256"/>
      <c r="BS248" s="256"/>
      <c r="BT248" s="256"/>
      <c r="BU248" s="256"/>
      <c r="BV248" s="256"/>
      <c r="BW248" s="256"/>
      <c r="BX248" s="256"/>
      <c r="BY248" s="256"/>
      <c r="BZ248" s="256"/>
      <c r="CA248" s="256"/>
      <c r="CB248" s="256"/>
      <c r="CC248" s="256"/>
      <c r="CD248" s="256"/>
      <c r="CE248" s="256"/>
      <c r="CF248" s="256"/>
      <c r="CG248" s="256"/>
      <c r="CH248" s="256"/>
      <c r="CI248" s="256"/>
      <c r="CJ248" s="256"/>
      <c r="CK248" s="256"/>
      <c r="CL248" s="256"/>
      <c r="CM248" s="256"/>
      <c r="CN248" s="256"/>
      <c r="CO248" s="256"/>
      <c r="CP248" s="256"/>
      <c r="CQ248" s="256"/>
      <c r="CR248" s="256"/>
      <c r="CS248" s="256"/>
      <c r="CT248" s="256"/>
      <c r="CU248" s="256"/>
      <c r="CV248" s="256"/>
      <c r="CW248" s="256"/>
      <c r="CX248" s="256"/>
    </row>
    <row r="249" spans="1:102" s="254" customFormat="1" ht="78" customHeight="1">
      <c r="A249" s="322"/>
      <c r="B249" s="323"/>
      <c r="C249" s="323"/>
      <c r="D249" s="324"/>
      <c r="E249" s="325"/>
      <c r="O249" s="256"/>
      <c r="Q249" s="302"/>
      <c r="R249" s="302"/>
      <c r="S249" s="302"/>
      <c r="T249" s="302"/>
      <c r="U249" s="302"/>
      <c r="V249" s="302"/>
      <c r="W249" s="302"/>
      <c r="X249" s="302"/>
      <c r="Y249" s="302"/>
      <c r="Z249" s="302"/>
      <c r="AA249" s="302"/>
      <c r="AB249" s="302"/>
      <c r="AC249" s="302"/>
      <c r="AD249" s="302"/>
      <c r="AE249" s="302"/>
      <c r="AF249" s="302"/>
      <c r="AG249" s="302"/>
      <c r="AH249" s="302"/>
      <c r="AI249" s="256"/>
      <c r="AJ249" s="256"/>
      <c r="AK249" s="256"/>
      <c r="AL249" s="256"/>
      <c r="AM249" s="256"/>
      <c r="AN249" s="256"/>
      <c r="AO249" s="256"/>
      <c r="AP249" s="256"/>
      <c r="AQ249" s="256"/>
      <c r="AR249" s="256"/>
      <c r="AS249" s="255"/>
      <c r="AT249" s="255"/>
      <c r="AU249" s="255"/>
      <c r="AV249" s="255"/>
      <c r="AW249" s="255"/>
      <c r="AX249" s="255"/>
      <c r="AY249" s="255"/>
      <c r="AZ249" s="255"/>
      <c r="BA249" s="255"/>
      <c r="BB249" s="255"/>
      <c r="BC249" s="255"/>
      <c r="BD249" s="255"/>
      <c r="BE249" s="255"/>
      <c r="BF249" s="255"/>
      <c r="BG249" s="256"/>
      <c r="BH249" s="256"/>
      <c r="BI249" s="256"/>
      <c r="BJ249" s="256"/>
      <c r="BK249" s="256"/>
      <c r="BL249" s="256"/>
      <c r="BM249" s="256"/>
      <c r="BN249" s="256"/>
      <c r="BO249" s="256"/>
      <c r="BP249" s="256"/>
      <c r="BQ249" s="256"/>
      <c r="BR249" s="256"/>
      <c r="BS249" s="256"/>
      <c r="BT249" s="256"/>
      <c r="BU249" s="256"/>
      <c r="BV249" s="256"/>
      <c r="BW249" s="256"/>
      <c r="BX249" s="256"/>
      <c r="BY249" s="256"/>
      <c r="BZ249" s="256"/>
      <c r="CA249" s="256"/>
      <c r="CB249" s="256"/>
      <c r="CC249" s="256"/>
      <c r="CD249" s="256"/>
      <c r="CE249" s="256"/>
      <c r="CF249" s="256"/>
      <c r="CG249" s="256"/>
      <c r="CH249" s="256"/>
      <c r="CI249" s="256"/>
      <c r="CJ249" s="256"/>
      <c r="CK249" s="256"/>
      <c r="CL249" s="256"/>
      <c r="CM249" s="256"/>
      <c r="CN249" s="256"/>
      <c r="CO249" s="256"/>
      <c r="CP249" s="256"/>
      <c r="CQ249" s="256"/>
      <c r="CR249" s="256"/>
      <c r="CS249" s="256"/>
      <c r="CT249" s="256"/>
      <c r="CU249" s="256"/>
      <c r="CV249" s="256"/>
      <c r="CW249" s="256"/>
      <c r="CX249" s="256"/>
    </row>
    <row r="250" spans="1:102" s="254" customFormat="1" ht="78" customHeight="1">
      <c r="A250" s="322"/>
      <c r="B250" s="323"/>
      <c r="C250" s="323"/>
      <c r="D250" s="324"/>
      <c r="E250" s="325"/>
      <c r="O250" s="256"/>
      <c r="Q250" s="302"/>
      <c r="R250" s="302"/>
      <c r="S250" s="302"/>
      <c r="T250" s="302"/>
      <c r="U250" s="302"/>
      <c r="V250" s="302"/>
      <c r="W250" s="302"/>
      <c r="X250" s="302"/>
      <c r="Y250" s="302"/>
      <c r="Z250" s="302"/>
      <c r="AA250" s="302"/>
      <c r="AB250" s="302"/>
      <c r="AC250" s="302"/>
      <c r="AD250" s="302"/>
      <c r="AE250" s="302"/>
      <c r="AF250" s="302"/>
      <c r="AG250" s="302"/>
      <c r="AH250" s="302"/>
      <c r="AI250" s="256"/>
      <c r="AJ250" s="256"/>
      <c r="AK250" s="256"/>
      <c r="AL250" s="256"/>
      <c r="AM250" s="256"/>
      <c r="AN250" s="256"/>
      <c r="AO250" s="256"/>
      <c r="AP250" s="256"/>
      <c r="AQ250" s="256"/>
      <c r="AR250" s="256"/>
      <c r="AS250" s="255"/>
      <c r="AT250" s="255"/>
      <c r="AU250" s="255"/>
      <c r="AV250" s="255"/>
      <c r="AW250" s="255"/>
      <c r="AX250" s="255"/>
      <c r="AY250" s="255"/>
      <c r="AZ250" s="255"/>
      <c r="BA250" s="255"/>
      <c r="BB250" s="255"/>
      <c r="BC250" s="255"/>
      <c r="BD250" s="255"/>
      <c r="BE250" s="255"/>
      <c r="BF250" s="255"/>
      <c r="BG250" s="256"/>
      <c r="BH250" s="256"/>
      <c r="BI250" s="256"/>
      <c r="BJ250" s="256"/>
      <c r="BK250" s="256"/>
      <c r="BL250" s="256"/>
      <c r="BM250" s="256"/>
      <c r="BN250" s="256"/>
      <c r="BO250" s="256"/>
      <c r="BP250" s="256"/>
      <c r="BQ250" s="256"/>
      <c r="BR250" s="256"/>
      <c r="BS250" s="256"/>
      <c r="BT250" s="256"/>
      <c r="BU250" s="256"/>
      <c r="BV250" s="256"/>
      <c r="BW250" s="256"/>
      <c r="BX250" s="256"/>
      <c r="BY250" s="256"/>
      <c r="BZ250" s="256"/>
      <c r="CA250" s="256"/>
      <c r="CB250" s="256"/>
      <c r="CC250" s="256"/>
      <c r="CD250" s="256"/>
      <c r="CE250" s="256"/>
      <c r="CF250" s="256"/>
      <c r="CG250" s="256"/>
      <c r="CH250" s="256"/>
      <c r="CI250" s="256"/>
      <c r="CJ250" s="256"/>
      <c r="CK250" s="256"/>
      <c r="CL250" s="256"/>
      <c r="CM250" s="256"/>
      <c r="CN250" s="256"/>
      <c r="CO250" s="256"/>
      <c r="CP250" s="256"/>
      <c r="CQ250" s="256"/>
      <c r="CR250" s="256"/>
      <c r="CS250" s="256"/>
      <c r="CT250" s="256"/>
      <c r="CU250" s="256"/>
      <c r="CV250" s="256"/>
      <c r="CW250" s="256"/>
      <c r="CX250" s="256"/>
    </row>
    <row r="251" spans="1:102" s="254" customFormat="1" ht="78" customHeight="1">
      <c r="A251" s="322"/>
      <c r="B251" s="323"/>
      <c r="C251" s="323"/>
      <c r="D251" s="324"/>
      <c r="E251" s="325"/>
      <c r="O251" s="256"/>
      <c r="Q251" s="302"/>
      <c r="R251" s="302"/>
      <c r="S251" s="302"/>
      <c r="T251" s="302"/>
      <c r="U251" s="302"/>
      <c r="V251" s="302"/>
      <c r="W251" s="302"/>
      <c r="X251" s="302"/>
      <c r="Y251" s="302"/>
      <c r="Z251" s="302"/>
      <c r="AA251" s="302"/>
      <c r="AB251" s="302"/>
      <c r="AC251" s="302"/>
      <c r="AD251" s="302"/>
      <c r="AE251" s="302"/>
      <c r="AF251" s="302"/>
      <c r="AG251" s="302"/>
      <c r="AH251" s="302"/>
      <c r="AI251" s="256"/>
      <c r="AJ251" s="256"/>
      <c r="AK251" s="256"/>
      <c r="AL251" s="256"/>
      <c r="AM251" s="256"/>
      <c r="AN251" s="256"/>
      <c r="AO251" s="256"/>
      <c r="AP251" s="256"/>
      <c r="AQ251" s="256"/>
      <c r="AR251" s="256"/>
      <c r="AS251" s="255"/>
      <c r="AT251" s="255"/>
      <c r="AU251" s="255"/>
      <c r="AV251" s="255"/>
      <c r="AW251" s="255"/>
      <c r="AX251" s="255"/>
      <c r="AY251" s="255"/>
      <c r="AZ251" s="255"/>
      <c r="BA251" s="255"/>
      <c r="BB251" s="255"/>
      <c r="BC251" s="255"/>
      <c r="BD251" s="255"/>
      <c r="BE251" s="255"/>
      <c r="BF251" s="255"/>
      <c r="BG251" s="256"/>
      <c r="BH251" s="256"/>
      <c r="BI251" s="256"/>
      <c r="BJ251" s="256"/>
      <c r="BK251" s="256"/>
      <c r="BL251" s="256"/>
      <c r="BM251" s="256"/>
      <c r="BN251" s="256"/>
      <c r="BO251" s="256"/>
      <c r="BP251" s="256"/>
      <c r="BQ251" s="256"/>
      <c r="BR251" s="256"/>
      <c r="BS251" s="256"/>
      <c r="BT251" s="256"/>
      <c r="BU251" s="256"/>
      <c r="BV251" s="256"/>
      <c r="BW251" s="256"/>
      <c r="BX251" s="256"/>
      <c r="BY251" s="256"/>
      <c r="BZ251" s="256"/>
      <c r="CA251" s="256"/>
      <c r="CB251" s="256"/>
      <c r="CC251" s="256"/>
      <c r="CD251" s="256"/>
      <c r="CE251" s="256"/>
      <c r="CF251" s="256"/>
      <c r="CG251" s="256"/>
      <c r="CH251" s="256"/>
      <c r="CI251" s="256"/>
      <c r="CJ251" s="256"/>
      <c r="CK251" s="256"/>
      <c r="CL251" s="256"/>
      <c r="CM251" s="256"/>
      <c r="CN251" s="256"/>
      <c r="CO251" s="256"/>
      <c r="CP251" s="256"/>
      <c r="CQ251" s="256"/>
      <c r="CR251" s="256"/>
      <c r="CS251" s="256"/>
      <c r="CT251" s="256"/>
      <c r="CU251" s="256"/>
      <c r="CV251" s="256"/>
      <c r="CW251" s="256"/>
      <c r="CX251" s="256"/>
    </row>
    <row r="252" spans="1:102" s="254" customFormat="1" ht="78" customHeight="1">
      <c r="A252" s="322"/>
      <c r="B252" s="323"/>
      <c r="C252" s="323"/>
      <c r="D252" s="324"/>
      <c r="E252" s="325"/>
      <c r="O252" s="256"/>
      <c r="Q252" s="302"/>
      <c r="R252" s="302"/>
      <c r="S252" s="302"/>
      <c r="T252" s="302"/>
      <c r="U252" s="302"/>
      <c r="V252" s="302"/>
      <c r="W252" s="302"/>
      <c r="X252" s="302"/>
      <c r="Y252" s="302"/>
      <c r="Z252" s="302"/>
      <c r="AA252" s="302"/>
      <c r="AB252" s="302"/>
      <c r="AC252" s="302"/>
      <c r="AD252" s="302"/>
      <c r="AE252" s="302"/>
      <c r="AF252" s="302"/>
      <c r="AG252" s="302"/>
      <c r="AH252" s="302"/>
      <c r="AI252" s="256"/>
      <c r="AJ252" s="256"/>
      <c r="AK252" s="256"/>
      <c r="AL252" s="256"/>
      <c r="AM252" s="256"/>
      <c r="AN252" s="256"/>
      <c r="AO252" s="256"/>
      <c r="AP252" s="256"/>
      <c r="AQ252" s="256"/>
      <c r="AR252" s="256"/>
      <c r="AS252" s="255"/>
      <c r="AT252" s="255"/>
      <c r="AU252" s="255"/>
      <c r="AV252" s="255"/>
      <c r="AW252" s="255"/>
      <c r="AX252" s="255"/>
      <c r="AY252" s="255"/>
      <c r="AZ252" s="255"/>
      <c r="BA252" s="255"/>
      <c r="BB252" s="255"/>
      <c r="BC252" s="255"/>
      <c r="BD252" s="255"/>
      <c r="BE252" s="255"/>
      <c r="BF252" s="255"/>
      <c r="BG252" s="256"/>
      <c r="BH252" s="256"/>
      <c r="BI252" s="256"/>
      <c r="BJ252" s="256"/>
      <c r="BK252" s="256"/>
      <c r="BL252" s="256"/>
      <c r="BM252" s="256"/>
      <c r="BN252" s="256"/>
      <c r="BO252" s="256"/>
      <c r="BP252" s="256"/>
      <c r="BQ252" s="256"/>
      <c r="BR252" s="256"/>
      <c r="BS252" s="256"/>
      <c r="BT252" s="256"/>
      <c r="BU252" s="256"/>
      <c r="BV252" s="256"/>
      <c r="BW252" s="256"/>
      <c r="BX252" s="256"/>
      <c r="BY252" s="256"/>
      <c r="BZ252" s="256"/>
      <c r="CA252" s="256"/>
      <c r="CB252" s="256"/>
      <c r="CC252" s="256"/>
      <c r="CD252" s="256"/>
      <c r="CE252" s="256"/>
      <c r="CF252" s="256"/>
      <c r="CG252" s="256"/>
      <c r="CH252" s="256"/>
      <c r="CI252" s="256"/>
      <c r="CJ252" s="256"/>
      <c r="CK252" s="256"/>
      <c r="CL252" s="256"/>
      <c r="CM252" s="256"/>
      <c r="CN252" s="256"/>
      <c r="CO252" s="256"/>
      <c r="CP252" s="256"/>
      <c r="CQ252" s="256"/>
      <c r="CR252" s="256"/>
      <c r="CS252" s="256"/>
      <c r="CT252" s="256"/>
      <c r="CU252" s="256"/>
      <c r="CV252" s="256"/>
      <c r="CW252" s="256"/>
      <c r="CX252" s="256"/>
    </row>
    <row r="253" spans="1:102" s="254" customFormat="1" ht="78" customHeight="1">
      <c r="A253" s="322"/>
      <c r="B253" s="323"/>
      <c r="C253" s="323"/>
      <c r="D253" s="324"/>
      <c r="E253" s="325"/>
      <c r="O253" s="256"/>
      <c r="Q253" s="302"/>
      <c r="R253" s="302"/>
      <c r="S253" s="302"/>
      <c r="T253" s="302"/>
      <c r="U253" s="302"/>
      <c r="V253" s="302"/>
      <c r="W253" s="302"/>
      <c r="X253" s="302"/>
      <c r="Y253" s="302"/>
      <c r="Z253" s="302"/>
      <c r="AA253" s="302"/>
      <c r="AB253" s="302"/>
      <c r="AC253" s="302"/>
      <c r="AD253" s="302"/>
      <c r="AE253" s="302"/>
      <c r="AF253" s="302"/>
      <c r="AG253" s="302"/>
      <c r="AH253" s="302"/>
      <c r="AI253" s="256"/>
      <c r="AJ253" s="256"/>
      <c r="AK253" s="256"/>
      <c r="AL253" s="256"/>
      <c r="AM253" s="256"/>
      <c r="AN253" s="256"/>
      <c r="AO253" s="256"/>
      <c r="AP253" s="256"/>
      <c r="AQ253" s="256"/>
      <c r="AR253" s="256"/>
      <c r="AS253" s="255"/>
      <c r="AT253" s="255"/>
      <c r="AU253" s="255"/>
      <c r="AV253" s="255"/>
      <c r="AW253" s="255"/>
      <c r="AX253" s="255"/>
      <c r="AY253" s="255"/>
      <c r="AZ253" s="255"/>
      <c r="BA253" s="255"/>
      <c r="BB253" s="255"/>
      <c r="BC253" s="255"/>
      <c r="BD253" s="255"/>
      <c r="BE253" s="255"/>
      <c r="BF253" s="255"/>
      <c r="BG253" s="256"/>
      <c r="BH253" s="256"/>
      <c r="BI253" s="256"/>
      <c r="BJ253" s="256"/>
      <c r="BK253" s="256"/>
      <c r="BL253" s="256"/>
      <c r="BM253" s="256"/>
      <c r="BN253" s="256"/>
      <c r="BO253" s="256"/>
      <c r="BP253" s="256"/>
      <c r="BQ253" s="256"/>
      <c r="BR253" s="256"/>
      <c r="BS253" s="256"/>
      <c r="BT253" s="256"/>
      <c r="BU253" s="256"/>
      <c r="BV253" s="256"/>
      <c r="BW253" s="256"/>
      <c r="BX253" s="256"/>
      <c r="BY253" s="256"/>
      <c r="BZ253" s="256"/>
      <c r="CA253" s="256"/>
      <c r="CB253" s="256"/>
      <c r="CC253" s="256"/>
      <c r="CD253" s="256"/>
      <c r="CE253" s="256"/>
      <c r="CF253" s="256"/>
      <c r="CG253" s="256"/>
      <c r="CH253" s="256"/>
      <c r="CI253" s="256"/>
      <c r="CJ253" s="256"/>
      <c r="CK253" s="256"/>
      <c r="CL253" s="256"/>
      <c r="CM253" s="256"/>
      <c r="CN253" s="256"/>
      <c r="CO253" s="256"/>
      <c r="CP253" s="256"/>
      <c r="CQ253" s="256"/>
      <c r="CR253" s="256"/>
      <c r="CS253" s="256"/>
      <c r="CT253" s="256"/>
      <c r="CU253" s="256"/>
      <c r="CV253" s="256"/>
      <c r="CW253" s="256"/>
      <c r="CX253" s="256"/>
    </row>
    <row r="254" spans="1:102" s="254" customFormat="1" ht="78" customHeight="1">
      <c r="A254" s="322"/>
      <c r="B254" s="323"/>
      <c r="C254" s="323"/>
      <c r="D254" s="324"/>
      <c r="E254" s="325"/>
      <c r="O254" s="256"/>
      <c r="Q254" s="302"/>
      <c r="R254" s="302"/>
      <c r="S254" s="302"/>
      <c r="T254" s="302"/>
      <c r="U254" s="302"/>
      <c r="V254" s="302"/>
      <c r="W254" s="302"/>
      <c r="X254" s="302"/>
      <c r="Y254" s="302"/>
      <c r="Z254" s="302"/>
      <c r="AA254" s="302"/>
      <c r="AB254" s="302"/>
      <c r="AC254" s="302"/>
      <c r="AD254" s="302"/>
      <c r="AE254" s="302"/>
      <c r="AF254" s="302"/>
      <c r="AG254" s="302"/>
      <c r="AH254" s="302"/>
      <c r="AI254" s="256"/>
      <c r="AJ254" s="256"/>
      <c r="AK254" s="256"/>
      <c r="AL254" s="256"/>
      <c r="AM254" s="256"/>
      <c r="AN254" s="256"/>
      <c r="AO254" s="256"/>
      <c r="AP254" s="256"/>
      <c r="AQ254" s="256"/>
      <c r="AR254" s="256"/>
      <c r="AS254" s="255"/>
      <c r="AT254" s="255"/>
      <c r="AU254" s="255"/>
      <c r="AV254" s="255"/>
      <c r="AW254" s="255"/>
      <c r="AX254" s="255"/>
      <c r="AY254" s="255"/>
      <c r="AZ254" s="255"/>
      <c r="BA254" s="255"/>
      <c r="BB254" s="255"/>
      <c r="BC254" s="255"/>
      <c r="BD254" s="255"/>
      <c r="BE254" s="255"/>
      <c r="BF254" s="255"/>
      <c r="BG254" s="256"/>
      <c r="BH254" s="256"/>
      <c r="BI254" s="256"/>
      <c r="BJ254" s="256"/>
      <c r="BK254" s="256"/>
      <c r="BL254" s="256"/>
      <c r="BM254" s="256"/>
      <c r="BN254" s="256"/>
      <c r="BO254" s="256"/>
      <c r="BP254" s="256"/>
      <c r="BQ254" s="256"/>
      <c r="BR254" s="256"/>
      <c r="BS254" s="256"/>
      <c r="BT254" s="256"/>
      <c r="BU254" s="256"/>
      <c r="BV254" s="256"/>
      <c r="BW254" s="256"/>
      <c r="BX254" s="256"/>
      <c r="BY254" s="256"/>
      <c r="BZ254" s="256"/>
      <c r="CA254" s="256"/>
      <c r="CB254" s="256"/>
      <c r="CC254" s="256"/>
      <c r="CD254" s="256"/>
      <c r="CE254" s="256"/>
      <c r="CF254" s="256"/>
      <c r="CG254" s="256"/>
      <c r="CH254" s="256"/>
      <c r="CI254" s="256"/>
      <c r="CJ254" s="256"/>
      <c r="CK254" s="256"/>
      <c r="CL254" s="256"/>
      <c r="CM254" s="256"/>
      <c r="CN254" s="256"/>
      <c r="CO254" s="256"/>
      <c r="CP254" s="256"/>
      <c r="CQ254" s="256"/>
      <c r="CR254" s="256"/>
      <c r="CS254" s="256"/>
      <c r="CT254" s="256"/>
      <c r="CU254" s="256"/>
      <c r="CV254" s="256"/>
      <c r="CW254" s="256"/>
      <c r="CX254" s="256"/>
    </row>
    <row r="255" spans="1:102" s="254" customFormat="1" ht="78" customHeight="1">
      <c r="A255" s="322"/>
      <c r="B255" s="323"/>
      <c r="C255" s="323"/>
      <c r="D255" s="324"/>
      <c r="E255" s="325"/>
      <c r="O255" s="256"/>
      <c r="Q255" s="302"/>
      <c r="R255" s="302"/>
      <c r="S255" s="302"/>
      <c r="T255" s="302"/>
      <c r="U255" s="302"/>
      <c r="V255" s="302"/>
      <c r="W255" s="302"/>
      <c r="X255" s="302"/>
      <c r="Y255" s="302"/>
      <c r="Z255" s="302"/>
      <c r="AA255" s="302"/>
      <c r="AB255" s="302"/>
      <c r="AC255" s="302"/>
      <c r="AD255" s="302"/>
      <c r="AE255" s="302"/>
      <c r="AF255" s="302"/>
      <c r="AG255" s="302"/>
      <c r="AH255" s="302"/>
      <c r="AI255" s="256"/>
      <c r="AJ255" s="256"/>
      <c r="AK255" s="256"/>
      <c r="AL255" s="256"/>
      <c r="AM255" s="256"/>
      <c r="AN255" s="256"/>
      <c r="AO255" s="256"/>
      <c r="AP255" s="256"/>
      <c r="AQ255" s="256"/>
      <c r="AR255" s="256"/>
      <c r="AS255" s="255"/>
      <c r="AT255" s="255"/>
      <c r="AU255" s="255"/>
      <c r="AV255" s="255"/>
      <c r="AW255" s="255"/>
      <c r="AX255" s="255"/>
      <c r="AY255" s="255"/>
      <c r="AZ255" s="255"/>
      <c r="BA255" s="255"/>
      <c r="BB255" s="255"/>
      <c r="BC255" s="255"/>
      <c r="BD255" s="255"/>
      <c r="BE255" s="255"/>
      <c r="BF255" s="255"/>
      <c r="BG255" s="256"/>
      <c r="BH255" s="256"/>
      <c r="BI255" s="256"/>
      <c r="BJ255" s="256"/>
      <c r="BK255" s="256"/>
      <c r="BL255" s="256"/>
      <c r="BM255" s="256"/>
      <c r="BN255" s="256"/>
      <c r="BO255" s="256"/>
      <c r="BP255" s="256"/>
      <c r="BQ255" s="256"/>
      <c r="BR255" s="256"/>
      <c r="BS255" s="256"/>
      <c r="BT255" s="256"/>
      <c r="BU255" s="256"/>
      <c r="BV255" s="256"/>
      <c r="BW255" s="256"/>
      <c r="BX255" s="256"/>
      <c r="BY255" s="256"/>
      <c r="BZ255" s="256"/>
      <c r="CA255" s="256"/>
      <c r="CB255" s="256"/>
      <c r="CC255" s="256"/>
      <c r="CD255" s="256"/>
      <c r="CE255" s="256"/>
      <c r="CF255" s="256"/>
      <c r="CG255" s="256"/>
      <c r="CH255" s="256"/>
      <c r="CI255" s="256"/>
      <c r="CJ255" s="256"/>
      <c r="CK255" s="256"/>
      <c r="CL255" s="256"/>
      <c r="CM255" s="256"/>
      <c r="CN255" s="256"/>
      <c r="CO255" s="256"/>
      <c r="CP255" s="256"/>
      <c r="CQ255" s="256"/>
      <c r="CR255" s="256"/>
      <c r="CS255" s="256"/>
      <c r="CT255" s="256"/>
      <c r="CU255" s="256"/>
      <c r="CV255" s="256"/>
      <c r="CW255" s="256"/>
      <c r="CX255" s="256"/>
    </row>
    <row r="256" spans="1:102" s="254" customFormat="1" ht="78" customHeight="1">
      <c r="A256" s="322"/>
      <c r="B256" s="323"/>
      <c r="C256" s="323"/>
      <c r="D256" s="324"/>
      <c r="E256" s="325"/>
      <c r="O256" s="256"/>
      <c r="Q256" s="302"/>
      <c r="R256" s="302"/>
      <c r="S256" s="302"/>
      <c r="T256" s="302"/>
      <c r="U256" s="302"/>
      <c r="V256" s="302"/>
      <c r="W256" s="302"/>
      <c r="X256" s="302"/>
      <c r="Y256" s="302"/>
      <c r="Z256" s="302"/>
      <c r="AA256" s="302"/>
      <c r="AB256" s="302"/>
      <c r="AC256" s="302"/>
      <c r="AD256" s="302"/>
      <c r="AE256" s="302"/>
      <c r="AF256" s="302"/>
      <c r="AG256" s="302"/>
      <c r="AH256" s="302"/>
      <c r="AI256" s="256"/>
      <c r="AJ256" s="256"/>
      <c r="AK256" s="256"/>
      <c r="AL256" s="256"/>
      <c r="AM256" s="256"/>
      <c r="AN256" s="256"/>
      <c r="AO256" s="256"/>
      <c r="AP256" s="256"/>
      <c r="AQ256" s="256"/>
      <c r="AR256" s="256"/>
      <c r="AS256" s="255"/>
      <c r="AT256" s="255"/>
      <c r="AU256" s="255"/>
      <c r="AV256" s="255"/>
      <c r="AW256" s="255"/>
      <c r="AX256" s="255"/>
      <c r="AY256" s="255"/>
      <c r="AZ256" s="255"/>
      <c r="BA256" s="255"/>
      <c r="BB256" s="255"/>
      <c r="BC256" s="255"/>
      <c r="BD256" s="255"/>
      <c r="BE256" s="255"/>
      <c r="BF256" s="255"/>
      <c r="BG256" s="256"/>
      <c r="BH256" s="256"/>
      <c r="BI256" s="256"/>
      <c r="BJ256" s="256"/>
      <c r="BK256" s="256"/>
      <c r="BL256" s="256"/>
      <c r="BM256" s="256"/>
      <c r="BN256" s="256"/>
      <c r="BO256" s="256"/>
      <c r="BP256" s="256"/>
      <c r="BQ256" s="256"/>
      <c r="BR256" s="256"/>
      <c r="BS256" s="256"/>
      <c r="BT256" s="256"/>
      <c r="BU256" s="256"/>
      <c r="BV256" s="256"/>
      <c r="BW256" s="256"/>
      <c r="BX256" s="256"/>
      <c r="BY256" s="256"/>
      <c r="BZ256" s="256"/>
      <c r="CA256" s="256"/>
      <c r="CB256" s="256"/>
      <c r="CC256" s="256"/>
      <c r="CD256" s="256"/>
      <c r="CE256" s="256"/>
      <c r="CF256" s="256"/>
      <c r="CG256" s="256"/>
      <c r="CH256" s="256"/>
      <c r="CI256" s="256"/>
      <c r="CJ256" s="256"/>
      <c r="CK256" s="256"/>
      <c r="CL256" s="256"/>
      <c r="CM256" s="256"/>
      <c r="CN256" s="256"/>
      <c r="CO256" s="256"/>
      <c r="CP256" s="256"/>
      <c r="CQ256" s="256"/>
      <c r="CR256" s="256"/>
      <c r="CS256" s="256"/>
      <c r="CT256" s="256"/>
      <c r="CU256" s="256"/>
      <c r="CV256" s="256"/>
      <c r="CW256" s="256"/>
      <c r="CX256" s="256"/>
    </row>
    <row r="257" spans="1:102" s="254" customFormat="1" ht="78" customHeight="1">
      <c r="A257" s="322"/>
      <c r="B257" s="323"/>
      <c r="C257" s="323"/>
      <c r="D257" s="324"/>
      <c r="E257" s="325"/>
      <c r="O257" s="256"/>
      <c r="Q257" s="302"/>
      <c r="R257" s="302"/>
      <c r="S257" s="302"/>
      <c r="T257" s="302"/>
      <c r="U257" s="302"/>
      <c r="V257" s="302"/>
      <c r="W257" s="302"/>
      <c r="X257" s="302"/>
      <c r="Y257" s="302"/>
      <c r="Z257" s="302"/>
      <c r="AA257" s="302"/>
      <c r="AB257" s="302"/>
      <c r="AC257" s="302"/>
      <c r="AD257" s="302"/>
      <c r="AE257" s="302"/>
      <c r="AF257" s="302"/>
      <c r="AG257" s="302"/>
      <c r="AH257" s="302"/>
      <c r="AI257" s="256"/>
      <c r="AJ257" s="256"/>
      <c r="AK257" s="256"/>
      <c r="AL257" s="256"/>
      <c r="AM257" s="256"/>
      <c r="AN257" s="256"/>
      <c r="AO257" s="256"/>
      <c r="AP257" s="256"/>
      <c r="AQ257" s="256"/>
      <c r="AR257" s="256"/>
      <c r="AS257" s="255"/>
      <c r="AT257" s="255"/>
      <c r="AU257" s="255"/>
      <c r="AV257" s="255"/>
      <c r="AW257" s="255"/>
      <c r="AX257" s="255"/>
      <c r="AY257" s="255"/>
      <c r="AZ257" s="255"/>
      <c r="BA257" s="255"/>
      <c r="BB257" s="255"/>
      <c r="BC257" s="255"/>
      <c r="BD257" s="255"/>
      <c r="BE257" s="255"/>
      <c r="BF257" s="255"/>
      <c r="BG257" s="256"/>
      <c r="BH257" s="256"/>
      <c r="BI257" s="256"/>
      <c r="BJ257" s="256"/>
      <c r="BK257" s="256"/>
      <c r="BL257" s="256"/>
      <c r="BM257" s="256"/>
      <c r="BN257" s="256"/>
      <c r="BO257" s="256"/>
      <c r="BP257" s="256"/>
      <c r="BQ257" s="256"/>
      <c r="BR257" s="256"/>
      <c r="BS257" s="256"/>
      <c r="BT257" s="256"/>
      <c r="BU257" s="256"/>
      <c r="BV257" s="256"/>
      <c r="BW257" s="256"/>
      <c r="BX257" s="256"/>
      <c r="BY257" s="256"/>
      <c r="BZ257" s="256"/>
      <c r="CA257" s="256"/>
      <c r="CB257" s="256"/>
      <c r="CC257" s="256"/>
      <c r="CD257" s="256"/>
      <c r="CE257" s="256"/>
      <c r="CF257" s="256"/>
      <c r="CG257" s="256"/>
      <c r="CH257" s="256"/>
      <c r="CI257" s="256"/>
      <c r="CJ257" s="256"/>
      <c r="CK257" s="256"/>
      <c r="CL257" s="256"/>
      <c r="CM257" s="256"/>
      <c r="CN257" s="256"/>
      <c r="CO257" s="256"/>
      <c r="CP257" s="256"/>
      <c r="CQ257" s="256"/>
      <c r="CR257" s="256"/>
      <c r="CS257" s="256"/>
      <c r="CT257" s="256"/>
      <c r="CU257" s="256"/>
      <c r="CV257" s="256"/>
      <c r="CW257" s="256"/>
      <c r="CX257" s="256"/>
    </row>
    <row r="258" spans="1:102" s="254" customFormat="1" ht="78" customHeight="1">
      <c r="A258" s="322"/>
      <c r="B258" s="323"/>
      <c r="C258" s="323"/>
      <c r="D258" s="324"/>
      <c r="E258" s="325"/>
      <c r="O258" s="256"/>
      <c r="Q258" s="302"/>
      <c r="R258" s="302"/>
      <c r="S258" s="302"/>
      <c r="T258" s="302"/>
      <c r="U258" s="302"/>
      <c r="V258" s="302"/>
      <c r="W258" s="302"/>
      <c r="X258" s="302"/>
      <c r="Y258" s="302"/>
      <c r="Z258" s="302"/>
      <c r="AA258" s="302"/>
      <c r="AB258" s="302"/>
      <c r="AC258" s="302"/>
      <c r="AD258" s="302"/>
      <c r="AE258" s="302"/>
      <c r="AF258" s="302"/>
      <c r="AG258" s="302"/>
      <c r="AH258" s="302"/>
      <c r="AI258" s="256"/>
      <c r="AJ258" s="256"/>
      <c r="AK258" s="256"/>
      <c r="AL258" s="256"/>
      <c r="AM258" s="256"/>
      <c r="AN258" s="256"/>
      <c r="AO258" s="256"/>
      <c r="AP258" s="256"/>
      <c r="AQ258" s="256"/>
      <c r="AR258" s="256"/>
      <c r="AS258" s="255"/>
      <c r="AT258" s="255"/>
      <c r="AU258" s="255"/>
      <c r="AV258" s="255"/>
      <c r="AW258" s="255"/>
      <c r="AX258" s="255"/>
      <c r="AY258" s="255"/>
      <c r="AZ258" s="255"/>
      <c r="BA258" s="255"/>
      <c r="BB258" s="255"/>
      <c r="BC258" s="255"/>
      <c r="BD258" s="255"/>
      <c r="BE258" s="255"/>
      <c r="BF258" s="255"/>
      <c r="BG258" s="256"/>
      <c r="BH258" s="256"/>
      <c r="BI258" s="256"/>
      <c r="BJ258" s="256"/>
      <c r="BK258" s="256"/>
      <c r="BL258" s="256"/>
      <c r="BM258" s="256"/>
      <c r="BN258" s="256"/>
      <c r="BO258" s="256"/>
      <c r="BP258" s="256"/>
      <c r="BQ258" s="256"/>
      <c r="BR258" s="256"/>
      <c r="BS258" s="256"/>
      <c r="BT258" s="256"/>
      <c r="BU258" s="256"/>
      <c r="BV258" s="256"/>
      <c r="BW258" s="256"/>
      <c r="BX258" s="256"/>
      <c r="BY258" s="256"/>
      <c r="BZ258" s="256"/>
      <c r="CA258" s="256"/>
      <c r="CB258" s="256"/>
      <c r="CC258" s="256"/>
      <c r="CD258" s="256"/>
      <c r="CE258" s="256"/>
      <c r="CF258" s="256"/>
      <c r="CG258" s="256"/>
      <c r="CH258" s="256"/>
      <c r="CI258" s="256"/>
      <c r="CJ258" s="256"/>
      <c r="CK258" s="256"/>
      <c r="CL258" s="256"/>
      <c r="CM258" s="256"/>
      <c r="CN258" s="256"/>
      <c r="CO258" s="256"/>
      <c r="CP258" s="256"/>
      <c r="CQ258" s="256"/>
      <c r="CR258" s="256"/>
      <c r="CS258" s="256"/>
      <c r="CT258" s="256"/>
      <c r="CU258" s="256"/>
      <c r="CV258" s="256"/>
      <c r="CW258" s="256"/>
      <c r="CX258" s="256"/>
    </row>
    <row r="259" spans="1:102" s="254" customFormat="1" ht="78" customHeight="1">
      <c r="A259" s="322"/>
      <c r="B259" s="323"/>
      <c r="C259" s="323"/>
      <c r="D259" s="324"/>
      <c r="E259" s="325"/>
      <c r="O259" s="256"/>
      <c r="Q259" s="302"/>
      <c r="R259" s="302"/>
      <c r="S259" s="302"/>
      <c r="T259" s="302"/>
      <c r="U259" s="302"/>
      <c r="V259" s="302"/>
      <c r="W259" s="302"/>
      <c r="X259" s="302"/>
      <c r="Y259" s="302"/>
      <c r="Z259" s="302"/>
      <c r="AA259" s="302"/>
      <c r="AB259" s="302"/>
      <c r="AC259" s="302"/>
      <c r="AD259" s="302"/>
      <c r="AE259" s="302"/>
      <c r="AF259" s="302"/>
      <c r="AG259" s="302"/>
      <c r="AH259" s="302"/>
      <c r="AI259" s="256"/>
      <c r="AJ259" s="256"/>
      <c r="AK259" s="256"/>
      <c r="AL259" s="256"/>
      <c r="AM259" s="256"/>
      <c r="AN259" s="256"/>
      <c r="AO259" s="256"/>
      <c r="AP259" s="256"/>
      <c r="AQ259" s="256"/>
      <c r="AR259" s="256"/>
      <c r="AS259" s="255"/>
      <c r="AT259" s="255"/>
      <c r="AU259" s="255"/>
      <c r="AV259" s="255"/>
      <c r="AW259" s="255"/>
      <c r="AX259" s="255"/>
      <c r="AY259" s="255"/>
      <c r="AZ259" s="255"/>
      <c r="BA259" s="255"/>
      <c r="BB259" s="255"/>
      <c r="BC259" s="255"/>
      <c r="BD259" s="255"/>
      <c r="BE259" s="255"/>
      <c r="BF259" s="255"/>
      <c r="BG259" s="256"/>
      <c r="BH259" s="256"/>
      <c r="BI259" s="256"/>
      <c r="BJ259" s="256"/>
      <c r="BK259" s="256"/>
      <c r="BL259" s="256"/>
      <c r="BM259" s="256"/>
      <c r="BN259" s="256"/>
      <c r="BO259" s="256"/>
      <c r="BP259" s="256"/>
      <c r="BQ259" s="256"/>
      <c r="BR259" s="256"/>
      <c r="BS259" s="256"/>
      <c r="BT259" s="256"/>
      <c r="BU259" s="256"/>
      <c r="BV259" s="256"/>
      <c r="BW259" s="256"/>
      <c r="BX259" s="256"/>
      <c r="BY259" s="256"/>
      <c r="BZ259" s="256"/>
      <c r="CA259" s="256"/>
      <c r="CB259" s="256"/>
      <c r="CC259" s="256"/>
      <c r="CD259" s="256"/>
      <c r="CE259" s="256"/>
      <c r="CF259" s="256"/>
      <c r="CG259" s="256"/>
      <c r="CH259" s="256"/>
      <c r="CI259" s="256"/>
      <c r="CJ259" s="256"/>
      <c r="CK259" s="256"/>
      <c r="CL259" s="256"/>
      <c r="CM259" s="256"/>
      <c r="CN259" s="256"/>
      <c r="CO259" s="256"/>
      <c r="CP259" s="256"/>
      <c r="CQ259" s="256"/>
      <c r="CR259" s="256"/>
      <c r="CS259" s="256"/>
      <c r="CT259" s="256"/>
      <c r="CU259" s="256"/>
      <c r="CV259" s="256"/>
      <c r="CW259" s="256"/>
      <c r="CX259" s="256"/>
    </row>
    <row r="260" spans="1:102" s="254" customFormat="1" ht="78" customHeight="1">
      <c r="A260" s="322"/>
      <c r="B260" s="323"/>
      <c r="C260" s="323"/>
      <c r="D260" s="324"/>
      <c r="E260" s="325"/>
      <c r="O260" s="256"/>
      <c r="Q260" s="302"/>
      <c r="R260" s="302"/>
      <c r="S260" s="302"/>
      <c r="T260" s="302"/>
      <c r="U260" s="302"/>
      <c r="V260" s="302"/>
      <c r="W260" s="302"/>
      <c r="X260" s="302"/>
      <c r="Y260" s="302"/>
      <c r="Z260" s="302"/>
      <c r="AA260" s="302"/>
      <c r="AB260" s="302"/>
      <c r="AC260" s="302"/>
      <c r="AD260" s="302"/>
      <c r="AE260" s="302"/>
      <c r="AF260" s="302"/>
      <c r="AG260" s="302"/>
      <c r="AH260" s="302"/>
      <c r="AI260" s="256"/>
      <c r="AJ260" s="256"/>
      <c r="AK260" s="256"/>
      <c r="AL260" s="256"/>
      <c r="AM260" s="256"/>
      <c r="AN260" s="256"/>
      <c r="AO260" s="256"/>
      <c r="AP260" s="256"/>
      <c r="AQ260" s="256"/>
      <c r="AR260" s="256"/>
      <c r="AS260" s="255"/>
      <c r="AT260" s="255"/>
      <c r="AU260" s="255"/>
      <c r="AV260" s="255"/>
      <c r="AW260" s="255"/>
      <c r="AX260" s="255"/>
      <c r="AY260" s="255"/>
      <c r="AZ260" s="255"/>
      <c r="BA260" s="255"/>
      <c r="BB260" s="255"/>
      <c r="BC260" s="255"/>
      <c r="BD260" s="255"/>
      <c r="BE260" s="255"/>
      <c r="BF260" s="255"/>
      <c r="BG260" s="256"/>
      <c r="BH260" s="256"/>
      <c r="BI260" s="256"/>
      <c r="BJ260" s="256"/>
      <c r="BK260" s="256"/>
      <c r="BL260" s="256"/>
      <c r="BM260" s="256"/>
      <c r="BN260" s="256"/>
      <c r="BO260" s="256"/>
      <c r="BP260" s="256"/>
      <c r="BQ260" s="256"/>
      <c r="BR260" s="256"/>
      <c r="BS260" s="256"/>
      <c r="BT260" s="256"/>
      <c r="BU260" s="256"/>
      <c r="BV260" s="256"/>
      <c r="BW260" s="256"/>
      <c r="BX260" s="256"/>
      <c r="BY260" s="256"/>
      <c r="BZ260" s="256"/>
      <c r="CA260" s="256"/>
      <c r="CB260" s="256"/>
      <c r="CC260" s="256"/>
      <c r="CD260" s="256"/>
      <c r="CE260" s="256"/>
      <c r="CF260" s="256"/>
      <c r="CG260" s="256"/>
      <c r="CH260" s="256"/>
      <c r="CI260" s="256"/>
      <c r="CJ260" s="256"/>
      <c r="CK260" s="256"/>
      <c r="CL260" s="256"/>
      <c r="CM260" s="256"/>
      <c r="CN260" s="256"/>
      <c r="CO260" s="256"/>
      <c r="CP260" s="256"/>
      <c r="CQ260" s="256"/>
      <c r="CR260" s="256"/>
      <c r="CS260" s="256"/>
      <c r="CT260" s="256"/>
      <c r="CU260" s="256"/>
      <c r="CV260" s="256"/>
      <c r="CW260" s="256"/>
      <c r="CX260" s="256"/>
    </row>
    <row r="261" spans="1:102" s="254" customFormat="1" ht="78" customHeight="1">
      <c r="A261" s="322"/>
      <c r="B261" s="323"/>
      <c r="C261" s="323"/>
      <c r="D261" s="324"/>
      <c r="E261" s="325"/>
      <c r="O261" s="256"/>
      <c r="Q261" s="302"/>
      <c r="R261" s="302"/>
      <c r="S261" s="302"/>
      <c r="T261" s="302"/>
      <c r="U261" s="302"/>
      <c r="V261" s="302"/>
      <c r="W261" s="302"/>
      <c r="X261" s="302"/>
      <c r="Y261" s="302"/>
      <c r="Z261" s="302"/>
      <c r="AA261" s="302"/>
      <c r="AB261" s="302"/>
      <c r="AC261" s="302"/>
      <c r="AD261" s="302"/>
      <c r="AE261" s="302"/>
      <c r="AF261" s="302"/>
      <c r="AG261" s="302"/>
      <c r="AH261" s="302"/>
      <c r="AI261" s="256"/>
      <c r="AJ261" s="256"/>
      <c r="AK261" s="256"/>
      <c r="AL261" s="256"/>
      <c r="AM261" s="256"/>
      <c r="AN261" s="256"/>
      <c r="AO261" s="256"/>
      <c r="AP261" s="256"/>
      <c r="AQ261" s="256"/>
      <c r="AR261" s="256"/>
      <c r="AS261" s="255"/>
      <c r="AT261" s="255"/>
      <c r="AU261" s="255"/>
      <c r="AV261" s="255"/>
      <c r="AW261" s="255"/>
      <c r="AX261" s="255"/>
      <c r="AY261" s="255"/>
      <c r="AZ261" s="255"/>
      <c r="BA261" s="255"/>
      <c r="BB261" s="255"/>
      <c r="BC261" s="255"/>
      <c r="BD261" s="255"/>
      <c r="BE261" s="255"/>
      <c r="BF261" s="255"/>
      <c r="BG261" s="256"/>
      <c r="BH261" s="256"/>
      <c r="BI261" s="256"/>
      <c r="BJ261" s="256"/>
      <c r="BK261" s="256"/>
      <c r="BL261" s="256"/>
      <c r="BM261" s="256"/>
      <c r="BN261" s="256"/>
      <c r="BO261" s="256"/>
      <c r="BP261" s="256"/>
      <c r="BQ261" s="256"/>
      <c r="BR261" s="256"/>
      <c r="BS261" s="256"/>
      <c r="BT261" s="256"/>
      <c r="BU261" s="256"/>
      <c r="BV261" s="256"/>
      <c r="BW261" s="256"/>
      <c r="BX261" s="256"/>
      <c r="BY261" s="256"/>
      <c r="BZ261" s="256"/>
      <c r="CA261" s="256"/>
      <c r="CB261" s="256"/>
      <c r="CC261" s="256"/>
      <c r="CD261" s="256"/>
      <c r="CE261" s="256"/>
      <c r="CF261" s="256"/>
      <c r="CG261" s="256"/>
      <c r="CH261" s="256"/>
      <c r="CI261" s="256"/>
      <c r="CJ261" s="256"/>
      <c r="CK261" s="256"/>
      <c r="CL261" s="256"/>
      <c r="CM261" s="256"/>
      <c r="CN261" s="256"/>
      <c r="CO261" s="256"/>
      <c r="CP261" s="256"/>
      <c r="CQ261" s="256"/>
      <c r="CR261" s="256"/>
      <c r="CS261" s="256"/>
      <c r="CT261" s="256"/>
      <c r="CU261" s="256"/>
      <c r="CV261" s="256"/>
      <c r="CW261" s="256"/>
      <c r="CX261" s="256"/>
    </row>
    <row r="262" spans="1:102" s="254" customFormat="1" ht="78" customHeight="1">
      <c r="A262" s="322"/>
      <c r="B262" s="323"/>
      <c r="C262" s="323"/>
      <c r="D262" s="324"/>
      <c r="E262" s="325"/>
      <c r="O262" s="256"/>
      <c r="Q262" s="302"/>
      <c r="R262" s="302"/>
      <c r="S262" s="302"/>
      <c r="T262" s="302"/>
      <c r="U262" s="302"/>
      <c r="V262" s="302"/>
      <c r="W262" s="302"/>
      <c r="X262" s="302"/>
      <c r="Y262" s="302"/>
      <c r="Z262" s="302"/>
      <c r="AA262" s="302"/>
      <c r="AB262" s="302"/>
      <c r="AC262" s="302"/>
      <c r="AD262" s="302"/>
      <c r="AE262" s="302"/>
      <c r="AF262" s="302"/>
      <c r="AG262" s="302"/>
      <c r="AH262" s="302"/>
      <c r="AI262" s="256"/>
      <c r="AJ262" s="256"/>
      <c r="AK262" s="256"/>
      <c r="AL262" s="256"/>
      <c r="AM262" s="256"/>
      <c r="AN262" s="256"/>
      <c r="AO262" s="256"/>
      <c r="AP262" s="256"/>
      <c r="AQ262" s="256"/>
      <c r="AR262" s="256"/>
      <c r="AS262" s="255"/>
      <c r="AT262" s="255"/>
      <c r="AU262" s="255"/>
      <c r="AV262" s="255"/>
      <c r="AW262" s="255"/>
      <c r="AX262" s="255"/>
      <c r="AY262" s="255"/>
      <c r="AZ262" s="255"/>
      <c r="BA262" s="255"/>
      <c r="BB262" s="255"/>
      <c r="BC262" s="255"/>
      <c r="BD262" s="255"/>
      <c r="BE262" s="255"/>
      <c r="BF262" s="255"/>
      <c r="BG262" s="256"/>
      <c r="BH262" s="256"/>
      <c r="BI262" s="256"/>
      <c r="BJ262" s="256"/>
      <c r="BK262" s="256"/>
      <c r="BL262" s="256"/>
      <c r="BM262" s="256"/>
      <c r="BN262" s="256"/>
      <c r="BO262" s="256"/>
      <c r="BP262" s="256"/>
      <c r="BQ262" s="256"/>
      <c r="BR262" s="256"/>
      <c r="BS262" s="256"/>
      <c r="BT262" s="256"/>
      <c r="BU262" s="256"/>
      <c r="BV262" s="256"/>
      <c r="BW262" s="256"/>
      <c r="BX262" s="256"/>
      <c r="BY262" s="256"/>
      <c r="BZ262" s="256"/>
      <c r="CA262" s="256"/>
      <c r="CB262" s="256"/>
      <c r="CC262" s="256"/>
      <c r="CD262" s="256"/>
      <c r="CE262" s="256"/>
      <c r="CF262" s="256"/>
      <c r="CG262" s="256"/>
      <c r="CH262" s="256"/>
      <c r="CI262" s="256"/>
      <c r="CJ262" s="256"/>
      <c r="CK262" s="256"/>
      <c r="CL262" s="256"/>
      <c r="CM262" s="256"/>
      <c r="CN262" s="256"/>
      <c r="CO262" s="256"/>
      <c r="CP262" s="256"/>
      <c r="CQ262" s="256"/>
      <c r="CR262" s="256"/>
      <c r="CS262" s="256"/>
      <c r="CT262" s="256"/>
      <c r="CU262" s="256"/>
      <c r="CV262" s="256"/>
      <c r="CW262" s="256"/>
      <c r="CX262" s="256"/>
    </row>
    <row r="263" spans="1:102" s="254" customFormat="1" ht="78" customHeight="1">
      <c r="A263" s="322"/>
      <c r="B263" s="323"/>
      <c r="C263" s="323"/>
      <c r="D263" s="324"/>
      <c r="E263" s="325"/>
      <c r="O263" s="256"/>
      <c r="Q263" s="302"/>
      <c r="R263" s="302"/>
      <c r="S263" s="302"/>
      <c r="T263" s="302"/>
      <c r="U263" s="302"/>
      <c r="V263" s="302"/>
      <c r="W263" s="302"/>
      <c r="X263" s="302"/>
      <c r="Y263" s="302"/>
      <c r="Z263" s="302"/>
      <c r="AA263" s="302"/>
      <c r="AB263" s="302"/>
      <c r="AC263" s="302"/>
      <c r="AD263" s="302"/>
      <c r="AE263" s="302"/>
      <c r="AF263" s="302"/>
      <c r="AG263" s="302"/>
      <c r="AH263" s="302"/>
      <c r="AI263" s="256"/>
      <c r="AJ263" s="256"/>
      <c r="AK263" s="256"/>
      <c r="AL263" s="256"/>
      <c r="AM263" s="256"/>
      <c r="AN263" s="256"/>
      <c r="AO263" s="256"/>
      <c r="AP263" s="256"/>
      <c r="AQ263" s="256"/>
      <c r="AR263" s="256"/>
      <c r="AS263" s="255"/>
      <c r="AT263" s="255"/>
      <c r="AU263" s="255"/>
      <c r="AV263" s="255"/>
      <c r="AW263" s="255"/>
      <c r="AX263" s="255"/>
      <c r="AY263" s="255"/>
      <c r="AZ263" s="255"/>
      <c r="BA263" s="255"/>
      <c r="BB263" s="255"/>
      <c r="BC263" s="255"/>
      <c r="BD263" s="255"/>
      <c r="BE263" s="255"/>
      <c r="BF263" s="255"/>
      <c r="BG263" s="256"/>
      <c r="BH263" s="256"/>
      <c r="BI263" s="256"/>
      <c r="BJ263" s="256"/>
      <c r="BK263" s="256"/>
      <c r="BL263" s="256"/>
      <c r="BM263" s="256"/>
      <c r="BN263" s="256"/>
      <c r="BO263" s="256"/>
      <c r="BP263" s="256"/>
      <c r="BQ263" s="256"/>
      <c r="BR263" s="256"/>
      <c r="BS263" s="256"/>
      <c r="BT263" s="256"/>
      <c r="BU263" s="256"/>
      <c r="BV263" s="256"/>
      <c r="BW263" s="256"/>
      <c r="BX263" s="256"/>
      <c r="BY263" s="256"/>
      <c r="BZ263" s="256"/>
      <c r="CA263" s="256"/>
      <c r="CB263" s="256"/>
      <c r="CC263" s="256"/>
      <c r="CD263" s="256"/>
      <c r="CE263" s="256"/>
      <c r="CF263" s="256"/>
      <c r="CG263" s="256"/>
      <c r="CH263" s="256"/>
      <c r="CI263" s="256"/>
      <c r="CJ263" s="256"/>
      <c r="CK263" s="256"/>
      <c r="CL263" s="256"/>
      <c r="CM263" s="256"/>
      <c r="CN263" s="256"/>
      <c r="CO263" s="256"/>
      <c r="CP263" s="256"/>
      <c r="CQ263" s="256"/>
      <c r="CR263" s="256"/>
      <c r="CS263" s="256"/>
      <c r="CT263" s="256"/>
      <c r="CU263" s="256"/>
      <c r="CV263" s="256"/>
      <c r="CW263" s="256"/>
      <c r="CX263" s="256"/>
    </row>
    <row r="264" spans="1:102" s="254" customFormat="1" ht="78" customHeight="1">
      <c r="A264" s="322"/>
      <c r="B264" s="323"/>
      <c r="C264" s="323"/>
      <c r="D264" s="324"/>
      <c r="E264" s="325"/>
      <c r="O264" s="256"/>
      <c r="Q264" s="302"/>
      <c r="R264" s="302"/>
      <c r="S264" s="302"/>
      <c r="T264" s="302"/>
      <c r="U264" s="302"/>
      <c r="V264" s="302"/>
      <c r="W264" s="302"/>
      <c r="X264" s="302"/>
      <c r="Y264" s="302"/>
      <c r="Z264" s="302"/>
      <c r="AA264" s="302"/>
      <c r="AB264" s="302"/>
      <c r="AC264" s="302"/>
      <c r="AD264" s="302"/>
      <c r="AE264" s="302"/>
      <c r="AF264" s="302"/>
      <c r="AG264" s="302"/>
      <c r="AH264" s="302"/>
      <c r="AI264" s="256"/>
      <c r="AJ264" s="256"/>
      <c r="AK264" s="256"/>
      <c r="AL264" s="256"/>
      <c r="AM264" s="256"/>
      <c r="AN264" s="256"/>
      <c r="AO264" s="256"/>
      <c r="AP264" s="256"/>
      <c r="AQ264" s="256"/>
      <c r="AR264" s="256"/>
      <c r="AS264" s="255"/>
      <c r="AT264" s="255"/>
      <c r="AU264" s="255"/>
      <c r="AV264" s="255"/>
      <c r="AW264" s="255"/>
      <c r="AX264" s="255"/>
      <c r="AY264" s="255"/>
      <c r="AZ264" s="255"/>
      <c r="BA264" s="255"/>
      <c r="BB264" s="255"/>
      <c r="BC264" s="255"/>
      <c r="BD264" s="255"/>
      <c r="BE264" s="255"/>
      <c r="BF264" s="255"/>
      <c r="BG264" s="256"/>
      <c r="BH264" s="256"/>
      <c r="BI264" s="256"/>
      <c r="BJ264" s="256"/>
      <c r="BK264" s="256"/>
      <c r="BL264" s="256"/>
      <c r="BM264" s="256"/>
      <c r="BN264" s="256"/>
      <c r="BO264" s="256"/>
      <c r="BP264" s="256"/>
      <c r="BQ264" s="256"/>
      <c r="BR264" s="256"/>
      <c r="BS264" s="256"/>
      <c r="BT264" s="256"/>
      <c r="BU264" s="256"/>
      <c r="BV264" s="256"/>
      <c r="BW264" s="256"/>
      <c r="BX264" s="256"/>
      <c r="BY264" s="256"/>
      <c r="BZ264" s="256"/>
      <c r="CA264" s="256"/>
      <c r="CB264" s="256"/>
      <c r="CC264" s="256"/>
      <c r="CD264" s="256"/>
      <c r="CE264" s="256"/>
      <c r="CF264" s="256"/>
      <c r="CG264" s="256"/>
      <c r="CH264" s="256"/>
      <c r="CI264" s="256"/>
      <c r="CJ264" s="256"/>
      <c r="CK264" s="256"/>
      <c r="CL264" s="256"/>
      <c r="CM264" s="256"/>
      <c r="CN264" s="256"/>
      <c r="CO264" s="256"/>
      <c r="CP264" s="256"/>
      <c r="CQ264" s="256"/>
      <c r="CR264" s="256"/>
      <c r="CS264" s="256"/>
      <c r="CT264" s="256"/>
      <c r="CU264" s="256"/>
      <c r="CV264" s="256"/>
      <c r="CW264" s="256"/>
      <c r="CX264" s="256"/>
    </row>
    <row r="265" spans="1:102" s="254" customFormat="1" ht="78" customHeight="1">
      <c r="A265" s="322"/>
      <c r="B265" s="323"/>
      <c r="C265" s="323"/>
      <c r="D265" s="324"/>
      <c r="E265" s="325"/>
      <c r="O265" s="256"/>
      <c r="Q265" s="302"/>
      <c r="R265" s="302"/>
      <c r="S265" s="302"/>
      <c r="T265" s="302"/>
      <c r="U265" s="302"/>
      <c r="V265" s="302"/>
      <c r="W265" s="302"/>
      <c r="X265" s="302"/>
      <c r="Y265" s="302"/>
      <c r="Z265" s="302"/>
      <c r="AA265" s="302"/>
      <c r="AB265" s="302"/>
      <c r="AC265" s="302"/>
      <c r="AD265" s="302"/>
      <c r="AE265" s="302"/>
      <c r="AF265" s="302"/>
      <c r="AG265" s="302"/>
      <c r="AH265" s="302"/>
      <c r="AI265" s="256"/>
      <c r="AJ265" s="256"/>
      <c r="AK265" s="256"/>
      <c r="AL265" s="256"/>
      <c r="AM265" s="256"/>
      <c r="AN265" s="256"/>
      <c r="AO265" s="256"/>
      <c r="AP265" s="256"/>
      <c r="AQ265" s="256"/>
      <c r="AR265" s="256"/>
      <c r="AS265" s="255"/>
      <c r="AT265" s="255"/>
      <c r="AU265" s="255"/>
      <c r="AV265" s="255"/>
      <c r="AW265" s="255"/>
      <c r="AX265" s="255"/>
      <c r="AY265" s="255"/>
      <c r="AZ265" s="255"/>
      <c r="BA265" s="255"/>
      <c r="BB265" s="255"/>
      <c r="BC265" s="255"/>
      <c r="BD265" s="255"/>
      <c r="BE265" s="255"/>
      <c r="BF265" s="255"/>
      <c r="BG265" s="256"/>
      <c r="BH265" s="256"/>
      <c r="BI265" s="256"/>
      <c r="BJ265" s="256"/>
      <c r="BK265" s="256"/>
      <c r="BL265" s="256"/>
      <c r="BM265" s="256"/>
      <c r="BN265" s="256"/>
      <c r="BO265" s="256"/>
      <c r="BP265" s="256"/>
      <c r="BQ265" s="256"/>
      <c r="BR265" s="256"/>
      <c r="BS265" s="256"/>
      <c r="BT265" s="256"/>
      <c r="BU265" s="256"/>
      <c r="BV265" s="256"/>
      <c r="BW265" s="256"/>
      <c r="BX265" s="256"/>
      <c r="BY265" s="256"/>
      <c r="BZ265" s="256"/>
      <c r="CA265" s="256"/>
      <c r="CB265" s="256"/>
      <c r="CC265" s="256"/>
      <c r="CD265" s="256"/>
      <c r="CE265" s="256"/>
      <c r="CF265" s="256"/>
      <c r="CG265" s="256"/>
      <c r="CH265" s="256"/>
      <c r="CI265" s="256"/>
      <c r="CJ265" s="256"/>
      <c r="CK265" s="256"/>
      <c r="CL265" s="256"/>
      <c r="CM265" s="256"/>
      <c r="CN265" s="256"/>
      <c r="CO265" s="256"/>
      <c r="CP265" s="256"/>
      <c r="CQ265" s="256"/>
      <c r="CR265" s="256"/>
      <c r="CS265" s="256"/>
      <c r="CT265" s="256"/>
      <c r="CU265" s="256"/>
      <c r="CV265" s="256"/>
      <c r="CW265" s="256"/>
      <c r="CX265" s="256"/>
    </row>
    <row r="266" spans="1:102" s="254" customFormat="1" ht="78" customHeight="1">
      <c r="A266" s="322"/>
      <c r="B266" s="323"/>
      <c r="C266" s="323"/>
      <c r="D266" s="324"/>
      <c r="E266" s="325"/>
      <c r="O266" s="256"/>
      <c r="Q266" s="302"/>
      <c r="R266" s="302"/>
      <c r="S266" s="302"/>
      <c r="T266" s="302"/>
      <c r="U266" s="302"/>
      <c r="V266" s="302"/>
      <c r="W266" s="302"/>
      <c r="X266" s="302"/>
      <c r="Y266" s="302"/>
      <c r="Z266" s="302"/>
      <c r="AA266" s="302"/>
      <c r="AB266" s="302"/>
      <c r="AC266" s="302"/>
      <c r="AD266" s="302"/>
      <c r="AE266" s="302"/>
      <c r="AF266" s="302"/>
      <c r="AG266" s="302"/>
      <c r="AH266" s="302"/>
      <c r="AI266" s="256"/>
      <c r="AJ266" s="256"/>
      <c r="AK266" s="256"/>
      <c r="AL266" s="256"/>
      <c r="AM266" s="256"/>
      <c r="AN266" s="256"/>
      <c r="AO266" s="256"/>
      <c r="AP266" s="256"/>
      <c r="AQ266" s="256"/>
      <c r="AR266" s="256"/>
      <c r="AS266" s="255"/>
      <c r="AT266" s="255"/>
      <c r="AU266" s="255"/>
      <c r="AV266" s="255"/>
      <c r="AW266" s="255"/>
      <c r="AX266" s="255"/>
      <c r="AY266" s="255"/>
      <c r="AZ266" s="255"/>
      <c r="BA266" s="255"/>
      <c r="BB266" s="255"/>
      <c r="BC266" s="255"/>
      <c r="BD266" s="255"/>
      <c r="BE266" s="255"/>
      <c r="BF266" s="255"/>
      <c r="BG266" s="256"/>
      <c r="BH266" s="256"/>
      <c r="BI266" s="256"/>
      <c r="BJ266" s="256"/>
      <c r="BK266" s="256"/>
      <c r="BL266" s="256"/>
      <c r="BM266" s="256"/>
      <c r="BN266" s="256"/>
      <c r="BO266" s="256"/>
      <c r="BP266" s="256"/>
      <c r="BQ266" s="256"/>
      <c r="BR266" s="256"/>
      <c r="BS266" s="256"/>
      <c r="BT266" s="256"/>
      <c r="BU266" s="256"/>
      <c r="BV266" s="256"/>
      <c r="BW266" s="256"/>
      <c r="BX266" s="256"/>
      <c r="BY266" s="256"/>
      <c r="BZ266" s="256"/>
      <c r="CA266" s="256"/>
      <c r="CB266" s="256"/>
      <c r="CC266" s="256"/>
      <c r="CD266" s="256"/>
      <c r="CE266" s="256"/>
      <c r="CF266" s="256"/>
      <c r="CG266" s="256"/>
      <c r="CH266" s="256"/>
      <c r="CI266" s="256"/>
      <c r="CJ266" s="256"/>
      <c r="CK266" s="256"/>
      <c r="CL266" s="256"/>
      <c r="CM266" s="256"/>
      <c r="CN266" s="256"/>
      <c r="CO266" s="256"/>
      <c r="CP266" s="256"/>
      <c r="CQ266" s="256"/>
      <c r="CR266" s="256"/>
      <c r="CS266" s="256"/>
      <c r="CT266" s="256"/>
      <c r="CU266" s="256"/>
      <c r="CV266" s="256"/>
      <c r="CW266" s="256"/>
      <c r="CX266" s="256"/>
    </row>
    <row r="267" spans="1:102" s="254" customFormat="1" ht="78" customHeight="1">
      <c r="A267" s="322"/>
      <c r="B267" s="323"/>
      <c r="C267" s="323"/>
      <c r="D267" s="324"/>
      <c r="E267" s="325"/>
      <c r="O267" s="256"/>
      <c r="Q267" s="302"/>
      <c r="R267" s="302"/>
      <c r="S267" s="302"/>
      <c r="T267" s="302"/>
      <c r="U267" s="302"/>
      <c r="V267" s="302"/>
      <c r="W267" s="302"/>
      <c r="X267" s="302"/>
      <c r="Y267" s="302"/>
      <c r="Z267" s="302"/>
      <c r="AA267" s="302"/>
      <c r="AB267" s="302"/>
      <c r="AC267" s="302"/>
      <c r="AD267" s="302"/>
      <c r="AE267" s="302"/>
      <c r="AF267" s="302"/>
      <c r="AG267" s="302"/>
      <c r="AH267" s="302"/>
      <c r="AI267" s="256"/>
      <c r="AJ267" s="256"/>
      <c r="AK267" s="256"/>
      <c r="AL267" s="256"/>
      <c r="AM267" s="256"/>
      <c r="AN267" s="256"/>
      <c r="AO267" s="256"/>
      <c r="AP267" s="256"/>
      <c r="AQ267" s="256"/>
      <c r="AR267" s="256"/>
      <c r="AS267" s="255"/>
      <c r="AT267" s="255"/>
      <c r="AU267" s="255"/>
      <c r="AV267" s="255"/>
      <c r="AW267" s="255"/>
      <c r="AX267" s="255"/>
      <c r="AY267" s="255"/>
      <c r="AZ267" s="255"/>
      <c r="BA267" s="255"/>
      <c r="BB267" s="255"/>
      <c r="BC267" s="255"/>
      <c r="BD267" s="255"/>
      <c r="BE267" s="255"/>
      <c r="BF267" s="255"/>
      <c r="BG267" s="256"/>
      <c r="BH267" s="256"/>
      <c r="BI267" s="256"/>
      <c r="BJ267" s="256"/>
      <c r="BK267" s="256"/>
      <c r="BL267" s="256"/>
      <c r="BM267" s="256"/>
      <c r="BN267" s="256"/>
      <c r="BO267" s="256"/>
      <c r="BP267" s="256"/>
      <c r="BQ267" s="256"/>
      <c r="BR267" s="256"/>
      <c r="BS267" s="256"/>
      <c r="BT267" s="256"/>
      <c r="BU267" s="256"/>
      <c r="BV267" s="256"/>
      <c r="BW267" s="256"/>
      <c r="BX267" s="256"/>
      <c r="BY267" s="256"/>
      <c r="BZ267" s="256"/>
      <c r="CA267" s="256"/>
      <c r="CB267" s="256"/>
      <c r="CC267" s="256"/>
      <c r="CD267" s="256"/>
      <c r="CE267" s="256"/>
      <c r="CF267" s="256"/>
      <c r="CG267" s="256"/>
      <c r="CH267" s="256"/>
      <c r="CI267" s="256"/>
      <c r="CJ267" s="256"/>
      <c r="CK267" s="256"/>
      <c r="CL267" s="256"/>
      <c r="CM267" s="256"/>
      <c r="CN267" s="256"/>
      <c r="CO267" s="256"/>
      <c r="CP267" s="256"/>
      <c r="CQ267" s="256"/>
      <c r="CR267" s="256"/>
      <c r="CS267" s="256"/>
      <c r="CT267" s="256"/>
      <c r="CU267" s="256"/>
      <c r="CV267" s="256"/>
      <c r="CW267" s="256"/>
      <c r="CX267" s="256"/>
    </row>
    <row r="268" spans="1:102" s="254" customFormat="1" ht="78" customHeight="1">
      <c r="A268" s="322"/>
      <c r="B268" s="323"/>
      <c r="C268" s="323"/>
      <c r="D268" s="324"/>
      <c r="E268" s="325"/>
      <c r="O268" s="256"/>
      <c r="Q268" s="302"/>
      <c r="R268" s="302"/>
      <c r="S268" s="302"/>
      <c r="T268" s="302"/>
      <c r="U268" s="302"/>
      <c r="V268" s="302"/>
      <c r="W268" s="302"/>
      <c r="X268" s="302"/>
      <c r="Y268" s="302"/>
      <c r="Z268" s="302"/>
      <c r="AA268" s="302"/>
      <c r="AB268" s="302"/>
      <c r="AC268" s="302"/>
      <c r="AD268" s="302"/>
      <c r="AE268" s="302"/>
      <c r="AF268" s="302"/>
      <c r="AG268" s="302"/>
      <c r="AH268" s="302"/>
      <c r="AI268" s="256"/>
      <c r="AJ268" s="256"/>
      <c r="AK268" s="256"/>
      <c r="AL268" s="256"/>
      <c r="AM268" s="256"/>
      <c r="AN268" s="256"/>
      <c r="AO268" s="256"/>
      <c r="AP268" s="256"/>
      <c r="AQ268" s="256"/>
      <c r="AR268" s="256"/>
      <c r="AS268" s="255"/>
      <c r="AT268" s="255"/>
      <c r="AU268" s="255"/>
      <c r="AV268" s="255"/>
      <c r="AW268" s="255"/>
      <c r="AX268" s="255"/>
      <c r="AY268" s="255"/>
      <c r="AZ268" s="255"/>
      <c r="BA268" s="255"/>
      <c r="BB268" s="255"/>
      <c r="BC268" s="255"/>
      <c r="BD268" s="255"/>
      <c r="BE268" s="255"/>
      <c r="BF268" s="255"/>
      <c r="BG268" s="256"/>
      <c r="BH268" s="256"/>
      <c r="BI268" s="256"/>
      <c r="BJ268" s="256"/>
      <c r="BK268" s="256"/>
      <c r="BL268" s="256"/>
      <c r="BM268" s="256"/>
      <c r="BN268" s="256"/>
      <c r="BO268" s="256"/>
      <c r="BP268" s="256"/>
      <c r="BQ268" s="256"/>
      <c r="BR268" s="256"/>
      <c r="BS268" s="256"/>
      <c r="BT268" s="256"/>
      <c r="BU268" s="256"/>
      <c r="BV268" s="256"/>
      <c r="BW268" s="256"/>
      <c r="BX268" s="256"/>
      <c r="BY268" s="256"/>
      <c r="BZ268" s="256"/>
      <c r="CA268" s="256"/>
      <c r="CB268" s="256"/>
      <c r="CC268" s="256"/>
      <c r="CD268" s="256"/>
      <c r="CE268" s="256"/>
      <c r="CF268" s="256"/>
      <c r="CG268" s="256"/>
      <c r="CH268" s="256"/>
      <c r="CI268" s="256"/>
      <c r="CJ268" s="256"/>
      <c r="CK268" s="256"/>
      <c r="CL268" s="256"/>
      <c r="CM268" s="256"/>
      <c r="CN268" s="256"/>
      <c r="CO268" s="256"/>
      <c r="CP268" s="256"/>
      <c r="CQ268" s="256"/>
      <c r="CR268" s="256"/>
      <c r="CS268" s="256"/>
      <c r="CT268" s="256"/>
      <c r="CU268" s="256"/>
      <c r="CV268" s="256"/>
      <c r="CW268" s="256"/>
      <c r="CX268" s="256"/>
    </row>
    <row r="269" spans="1:102" s="254" customFormat="1" ht="78" customHeight="1">
      <c r="A269" s="322"/>
      <c r="B269" s="323"/>
      <c r="C269" s="323"/>
      <c r="D269" s="324"/>
      <c r="E269" s="325"/>
      <c r="O269" s="256"/>
      <c r="Q269" s="302"/>
      <c r="R269" s="302"/>
      <c r="S269" s="302"/>
      <c r="T269" s="302"/>
      <c r="U269" s="302"/>
      <c r="V269" s="302"/>
      <c r="W269" s="302"/>
      <c r="X269" s="302"/>
      <c r="Y269" s="302"/>
      <c r="Z269" s="302"/>
      <c r="AA269" s="302"/>
      <c r="AB269" s="302"/>
      <c r="AC269" s="302"/>
      <c r="AD269" s="302"/>
      <c r="AE269" s="302"/>
      <c r="AF269" s="302"/>
      <c r="AG269" s="302"/>
      <c r="AH269" s="302"/>
      <c r="AI269" s="256"/>
      <c r="AJ269" s="256"/>
      <c r="AK269" s="256"/>
      <c r="AL269" s="256"/>
      <c r="AM269" s="256"/>
      <c r="AN269" s="256"/>
      <c r="AO269" s="256"/>
      <c r="AP269" s="256"/>
      <c r="AQ269" s="256"/>
      <c r="AR269" s="256"/>
      <c r="AS269" s="255"/>
      <c r="AT269" s="255"/>
      <c r="AU269" s="255"/>
      <c r="AV269" s="255"/>
      <c r="AW269" s="255"/>
      <c r="AX269" s="255"/>
      <c r="AY269" s="255"/>
      <c r="AZ269" s="255"/>
      <c r="BA269" s="255"/>
      <c r="BB269" s="255"/>
      <c r="BC269" s="255"/>
      <c r="BD269" s="255"/>
      <c r="BE269" s="255"/>
      <c r="BF269" s="255"/>
      <c r="BG269" s="256"/>
      <c r="BH269" s="256"/>
      <c r="BI269" s="256"/>
      <c r="BJ269" s="256"/>
      <c r="BK269" s="256"/>
      <c r="BL269" s="256"/>
      <c r="BM269" s="256"/>
      <c r="BN269" s="256"/>
      <c r="BO269" s="256"/>
      <c r="BP269" s="256"/>
      <c r="BQ269" s="256"/>
      <c r="BR269" s="256"/>
      <c r="BS269" s="256"/>
      <c r="BT269" s="256"/>
      <c r="BU269" s="256"/>
      <c r="BV269" s="256"/>
      <c r="BW269" s="256"/>
      <c r="BX269" s="256"/>
      <c r="BY269" s="256"/>
      <c r="BZ269" s="256"/>
      <c r="CA269" s="256"/>
      <c r="CB269" s="256"/>
      <c r="CC269" s="256"/>
      <c r="CD269" s="256"/>
      <c r="CE269" s="256"/>
      <c r="CF269" s="256"/>
      <c r="CG269" s="256"/>
      <c r="CH269" s="256"/>
      <c r="CI269" s="256"/>
      <c r="CJ269" s="256"/>
      <c r="CK269" s="256"/>
      <c r="CL269" s="256"/>
      <c r="CM269" s="256"/>
      <c r="CN269" s="256"/>
      <c r="CO269" s="256"/>
      <c r="CP269" s="256"/>
      <c r="CQ269" s="256"/>
      <c r="CR269" s="256"/>
      <c r="CS269" s="256"/>
      <c r="CT269" s="256"/>
      <c r="CU269" s="256"/>
      <c r="CV269" s="256"/>
      <c r="CW269" s="256"/>
      <c r="CX269" s="256"/>
    </row>
    <row r="270" spans="1:102" s="254" customFormat="1" ht="78" customHeight="1">
      <c r="A270" s="322"/>
      <c r="B270" s="323"/>
      <c r="C270" s="323"/>
      <c r="D270" s="324"/>
      <c r="E270" s="325"/>
      <c r="O270" s="256"/>
      <c r="Q270" s="302"/>
      <c r="R270" s="302"/>
      <c r="S270" s="302"/>
      <c r="T270" s="302"/>
      <c r="U270" s="302"/>
      <c r="V270" s="302"/>
      <c r="W270" s="302"/>
      <c r="X270" s="302"/>
      <c r="Y270" s="302"/>
      <c r="Z270" s="302"/>
      <c r="AA270" s="302"/>
      <c r="AB270" s="302"/>
      <c r="AC270" s="302"/>
      <c r="AD270" s="302"/>
      <c r="AE270" s="302"/>
      <c r="AF270" s="302"/>
      <c r="AG270" s="302"/>
      <c r="AH270" s="302"/>
      <c r="AI270" s="256"/>
      <c r="AJ270" s="256"/>
      <c r="AK270" s="256"/>
      <c r="AL270" s="256"/>
      <c r="AM270" s="256"/>
      <c r="AN270" s="256"/>
      <c r="AO270" s="256"/>
      <c r="AP270" s="256"/>
      <c r="AQ270" s="256"/>
      <c r="AR270" s="256"/>
      <c r="AS270" s="255"/>
      <c r="AT270" s="255"/>
      <c r="AU270" s="255"/>
      <c r="AV270" s="255"/>
      <c r="AW270" s="255"/>
      <c r="AX270" s="255"/>
      <c r="AY270" s="255"/>
      <c r="AZ270" s="255"/>
      <c r="BA270" s="255"/>
      <c r="BB270" s="255"/>
      <c r="BC270" s="255"/>
      <c r="BD270" s="255"/>
      <c r="BE270" s="255"/>
      <c r="BF270" s="255"/>
      <c r="BG270" s="256"/>
      <c r="BH270" s="256"/>
      <c r="BI270" s="256"/>
      <c r="BJ270" s="256"/>
      <c r="BK270" s="256"/>
      <c r="BL270" s="256"/>
      <c r="BM270" s="256"/>
      <c r="BN270" s="256"/>
      <c r="BO270" s="256"/>
      <c r="BP270" s="256"/>
      <c r="BQ270" s="256"/>
      <c r="BR270" s="256"/>
      <c r="BS270" s="256"/>
      <c r="BT270" s="256"/>
      <c r="BU270" s="256"/>
      <c r="BV270" s="256"/>
      <c r="BW270" s="256"/>
      <c r="BX270" s="256"/>
      <c r="BY270" s="256"/>
      <c r="BZ270" s="256"/>
      <c r="CA270" s="256"/>
      <c r="CB270" s="256"/>
      <c r="CC270" s="256"/>
      <c r="CD270" s="256"/>
      <c r="CE270" s="256"/>
      <c r="CF270" s="256"/>
      <c r="CG270" s="256"/>
      <c r="CH270" s="256"/>
      <c r="CI270" s="256"/>
      <c r="CJ270" s="256"/>
      <c r="CK270" s="256"/>
      <c r="CL270" s="256"/>
      <c r="CM270" s="256"/>
      <c r="CN270" s="256"/>
      <c r="CO270" s="256"/>
      <c r="CP270" s="256"/>
      <c r="CQ270" s="256"/>
      <c r="CR270" s="256"/>
      <c r="CS270" s="256"/>
      <c r="CT270" s="256"/>
      <c r="CU270" s="256"/>
      <c r="CV270" s="256"/>
      <c r="CW270" s="256"/>
      <c r="CX270" s="256"/>
    </row>
    <row r="271" spans="1:102" s="254" customFormat="1" ht="78" customHeight="1">
      <c r="A271" s="322"/>
      <c r="B271" s="323"/>
      <c r="C271" s="323"/>
      <c r="D271" s="324"/>
      <c r="E271" s="325"/>
      <c r="O271" s="256"/>
      <c r="Q271" s="302"/>
      <c r="R271" s="302"/>
      <c r="S271" s="302"/>
      <c r="T271" s="302"/>
      <c r="U271" s="302"/>
      <c r="V271" s="302"/>
      <c r="W271" s="302"/>
      <c r="X271" s="302"/>
      <c r="Y271" s="302"/>
      <c r="Z271" s="302"/>
      <c r="AA271" s="302"/>
      <c r="AB271" s="302"/>
      <c r="AC271" s="302"/>
      <c r="AD271" s="302"/>
      <c r="AE271" s="302"/>
      <c r="AF271" s="302"/>
      <c r="AG271" s="302"/>
      <c r="AH271" s="302"/>
      <c r="AI271" s="256"/>
      <c r="AJ271" s="256"/>
      <c r="AK271" s="256"/>
      <c r="AL271" s="256"/>
      <c r="AM271" s="256"/>
      <c r="AN271" s="256"/>
      <c r="AO271" s="256"/>
      <c r="AP271" s="256"/>
      <c r="AQ271" s="256"/>
      <c r="AR271" s="256"/>
      <c r="AS271" s="255"/>
      <c r="AT271" s="255"/>
      <c r="AU271" s="255"/>
      <c r="AV271" s="255"/>
      <c r="AW271" s="255"/>
      <c r="AX271" s="255"/>
      <c r="AY271" s="255"/>
      <c r="AZ271" s="255"/>
      <c r="BA271" s="255"/>
      <c r="BB271" s="255"/>
      <c r="BC271" s="255"/>
      <c r="BD271" s="255"/>
      <c r="BE271" s="255"/>
      <c r="BF271" s="255"/>
      <c r="BG271" s="256"/>
      <c r="BH271" s="256"/>
      <c r="BI271" s="256"/>
      <c r="BJ271" s="256"/>
      <c r="BK271" s="256"/>
      <c r="BL271" s="256"/>
      <c r="BM271" s="256"/>
      <c r="BN271" s="256"/>
      <c r="BO271" s="256"/>
      <c r="BP271" s="256"/>
      <c r="BQ271" s="256"/>
      <c r="BR271" s="256"/>
      <c r="BS271" s="256"/>
      <c r="BT271" s="256"/>
      <c r="BU271" s="256"/>
      <c r="BV271" s="256"/>
      <c r="BW271" s="256"/>
      <c r="BX271" s="256"/>
      <c r="BY271" s="256"/>
      <c r="BZ271" s="256"/>
      <c r="CA271" s="256"/>
      <c r="CB271" s="256"/>
      <c r="CC271" s="256"/>
      <c r="CD271" s="256"/>
      <c r="CE271" s="256"/>
      <c r="CF271" s="256"/>
      <c r="CG271" s="256"/>
      <c r="CH271" s="256"/>
      <c r="CI271" s="256"/>
      <c r="CJ271" s="256"/>
      <c r="CK271" s="256"/>
      <c r="CL271" s="256"/>
      <c r="CM271" s="256"/>
      <c r="CN271" s="256"/>
      <c r="CO271" s="256"/>
      <c r="CP271" s="256"/>
      <c r="CQ271" s="256"/>
      <c r="CR271" s="256"/>
      <c r="CS271" s="256"/>
      <c r="CT271" s="256"/>
      <c r="CU271" s="256"/>
      <c r="CV271" s="256"/>
      <c r="CW271" s="256"/>
      <c r="CX271" s="256"/>
    </row>
    <row r="272" spans="1:102" s="254" customFormat="1" ht="78" customHeight="1">
      <c r="A272" s="322"/>
      <c r="B272" s="323"/>
      <c r="C272" s="323"/>
      <c r="D272" s="324"/>
      <c r="E272" s="325"/>
      <c r="O272" s="256"/>
      <c r="Q272" s="302"/>
      <c r="R272" s="302"/>
      <c r="S272" s="302"/>
      <c r="T272" s="302"/>
      <c r="U272" s="302"/>
      <c r="V272" s="302"/>
      <c r="W272" s="302"/>
      <c r="X272" s="302"/>
      <c r="Y272" s="302"/>
      <c r="Z272" s="302"/>
      <c r="AA272" s="302"/>
      <c r="AB272" s="302"/>
      <c r="AC272" s="302"/>
      <c r="AD272" s="302"/>
      <c r="AE272" s="302"/>
      <c r="AF272" s="302"/>
      <c r="AG272" s="302"/>
      <c r="AH272" s="302"/>
      <c r="AI272" s="256"/>
      <c r="AJ272" s="256"/>
      <c r="AK272" s="256"/>
      <c r="AL272" s="256"/>
      <c r="AM272" s="256"/>
      <c r="AN272" s="256"/>
      <c r="AO272" s="256"/>
      <c r="AP272" s="256"/>
      <c r="AQ272" s="256"/>
      <c r="AR272" s="256"/>
      <c r="AS272" s="255"/>
      <c r="AT272" s="255"/>
      <c r="AU272" s="255"/>
      <c r="AV272" s="255"/>
      <c r="AW272" s="255"/>
      <c r="AX272" s="255"/>
      <c r="AY272" s="255"/>
      <c r="AZ272" s="255"/>
      <c r="BA272" s="255"/>
      <c r="BB272" s="255"/>
      <c r="BC272" s="255"/>
      <c r="BD272" s="255"/>
      <c r="BE272" s="255"/>
      <c r="BF272" s="255"/>
      <c r="BG272" s="256"/>
      <c r="BH272" s="256"/>
      <c r="BI272" s="256"/>
      <c r="BJ272" s="256"/>
      <c r="BK272" s="256"/>
      <c r="BL272" s="256"/>
      <c r="BM272" s="256"/>
      <c r="BN272" s="256"/>
      <c r="BO272" s="256"/>
      <c r="BP272" s="256"/>
      <c r="BQ272" s="256"/>
      <c r="BR272" s="256"/>
      <c r="BS272" s="256"/>
      <c r="BT272" s="256"/>
      <c r="BU272" s="256"/>
      <c r="BV272" s="256"/>
      <c r="BW272" s="256"/>
      <c r="BX272" s="256"/>
      <c r="BY272" s="256"/>
      <c r="BZ272" s="256"/>
      <c r="CA272" s="256"/>
      <c r="CB272" s="256"/>
      <c r="CC272" s="256"/>
      <c r="CD272" s="256"/>
      <c r="CE272" s="256"/>
      <c r="CF272" s="256"/>
      <c r="CG272" s="256"/>
      <c r="CH272" s="256"/>
      <c r="CI272" s="256"/>
      <c r="CJ272" s="256"/>
      <c r="CK272" s="256"/>
      <c r="CL272" s="256"/>
      <c r="CM272" s="256"/>
      <c r="CN272" s="256"/>
      <c r="CO272" s="256"/>
      <c r="CP272" s="256"/>
      <c r="CQ272" s="256"/>
      <c r="CR272" s="256"/>
      <c r="CS272" s="256"/>
      <c r="CT272" s="256"/>
      <c r="CU272" s="256"/>
      <c r="CV272" s="256"/>
      <c r="CW272" s="256"/>
      <c r="CX272" s="256"/>
    </row>
    <row r="273" spans="1:102" s="254" customFormat="1" ht="78" customHeight="1">
      <c r="A273" s="322"/>
      <c r="B273" s="323"/>
      <c r="C273" s="323"/>
      <c r="D273" s="324"/>
      <c r="E273" s="325"/>
      <c r="O273" s="256"/>
      <c r="Q273" s="302"/>
      <c r="R273" s="302"/>
      <c r="S273" s="302"/>
      <c r="T273" s="302"/>
      <c r="U273" s="302"/>
      <c r="V273" s="302"/>
      <c r="W273" s="302"/>
      <c r="X273" s="302"/>
      <c r="Y273" s="302"/>
      <c r="Z273" s="302"/>
      <c r="AA273" s="302"/>
      <c r="AB273" s="302"/>
      <c r="AC273" s="302"/>
      <c r="AD273" s="302"/>
      <c r="AE273" s="302"/>
      <c r="AF273" s="302"/>
      <c r="AG273" s="302"/>
      <c r="AH273" s="302"/>
      <c r="AI273" s="256"/>
      <c r="AJ273" s="256"/>
      <c r="AK273" s="256"/>
      <c r="AL273" s="256"/>
      <c r="AM273" s="256"/>
      <c r="AN273" s="256"/>
      <c r="AO273" s="256"/>
      <c r="AP273" s="256"/>
      <c r="AQ273" s="256"/>
      <c r="AR273" s="256"/>
      <c r="AS273" s="255"/>
      <c r="AT273" s="255"/>
      <c r="AU273" s="255"/>
      <c r="AV273" s="255"/>
      <c r="AW273" s="255"/>
      <c r="AX273" s="255"/>
      <c r="AY273" s="255"/>
      <c r="AZ273" s="255"/>
      <c r="BA273" s="255"/>
      <c r="BB273" s="255"/>
      <c r="BC273" s="255"/>
      <c r="BD273" s="255"/>
      <c r="BE273" s="255"/>
      <c r="BF273" s="255"/>
      <c r="BG273" s="256"/>
      <c r="BH273" s="256"/>
      <c r="BI273" s="256"/>
      <c r="BJ273" s="256"/>
      <c r="BK273" s="256"/>
      <c r="BL273" s="256"/>
      <c r="BM273" s="256"/>
      <c r="BN273" s="256"/>
      <c r="BO273" s="256"/>
      <c r="BP273" s="256"/>
      <c r="BQ273" s="256"/>
      <c r="BR273" s="256"/>
      <c r="BS273" s="256"/>
      <c r="BT273" s="256"/>
      <c r="BU273" s="256"/>
      <c r="BV273" s="256"/>
      <c r="BW273" s="256"/>
      <c r="BX273" s="256"/>
      <c r="BY273" s="256"/>
      <c r="BZ273" s="256"/>
      <c r="CA273" s="256"/>
      <c r="CB273" s="256"/>
      <c r="CC273" s="256"/>
      <c r="CD273" s="256"/>
      <c r="CE273" s="256"/>
      <c r="CF273" s="256"/>
      <c r="CG273" s="256"/>
      <c r="CH273" s="256"/>
      <c r="CI273" s="256"/>
      <c r="CJ273" s="256"/>
      <c r="CK273" s="256"/>
      <c r="CL273" s="256"/>
      <c r="CM273" s="256"/>
      <c r="CN273" s="256"/>
      <c r="CO273" s="256"/>
      <c r="CP273" s="256"/>
      <c r="CQ273" s="256"/>
      <c r="CR273" s="256"/>
      <c r="CS273" s="256"/>
      <c r="CT273" s="256"/>
      <c r="CU273" s="256"/>
      <c r="CV273" s="256"/>
      <c r="CW273" s="256"/>
      <c r="CX273" s="256"/>
    </row>
    <row r="274" spans="1:102" s="254" customFormat="1" ht="78" customHeight="1">
      <c r="A274" s="322"/>
      <c r="B274" s="323"/>
      <c r="C274" s="323"/>
      <c r="D274" s="324"/>
      <c r="E274" s="325"/>
      <c r="O274" s="256"/>
      <c r="Q274" s="302"/>
      <c r="R274" s="302"/>
      <c r="S274" s="302"/>
      <c r="T274" s="302"/>
      <c r="U274" s="302"/>
      <c r="V274" s="302"/>
      <c r="W274" s="302"/>
      <c r="X274" s="302"/>
      <c r="Y274" s="302"/>
      <c r="Z274" s="302"/>
      <c r="AA274" s="302"/>
      <c r="AB274" s="302"/>
      <c r="AC274" s="302"/>
      <c r="AD274" s="302"/>
      <c r="AE274" s="302"/>
      <c r="AF274" s="302"/>
      <c r="AG274" s="302"/>
      <c r="AH274" s="302"/>
      <c r="AI274" s="256"/>
      <c r="AJ274" s="256"/>
      <c r="AK274" s="256"/>
      <c r="AL274" s="256"/>
      <c r="AM274" s="256"/>
      <c r="AN274" s="256"/>
      <c r="AO274" s="256"/>
      <c r="AP274" s="256"/>
      <c r="AQ274" s="256"/>
      <c r="AR274" s="256"/>
      <c r="AS274" s="255"/>
      <c r="AT274" s="255"/>
      <c r="AU274" s="255"/>
      <c r="AV274" s="255"/>
      <c r="AW274" s="255"/>
      <c r="AX274" s="255"/>
      <c r="AY274" s="255"/>
      <c r="AZ274" s="255"/>
      <c r="BA274" s="255"/>
      <c r="BB274" s="255"/>
      <c r="BC274" s="255"/>
      <c r="BD274" s="255"/>
      <c r="BE274" s="255"/>
      <c r="BF274" s="255"/>
      <c r="BG274" s="256"/>
      <c r="BH274" s="256"/>
      <c r="BI274" s="256"/>
      <c r="BJ274" s="256"/>
      <c r="BK274" s="256"/>
      <c r="BL274" s="256"/>
      <c r="BM274" s="256"/>
      <c r="BN274" s="256"/>
      <c r="BO274" s="256"/>
      <c r="BP274" s="256"/>
      <c r="BQ274" s="256"/>
      <c r="BR274" s="256"/>
      <c r="BS274" s="256"/>
      <c r="BT274" s="256"/>
      <c r="BU274" s="256"/>
      <c r="BV274" s="256"/>
      <c r="BW274" s="256"/>
      <c r="BX274" s="256"/>
      <c r="BY274" s="256"/>
      <c r="BZ274" s="256"/>
      <c r="CA274" s="256"/>
      <c r="CB274" s="256"/>
      <c r="CC274" s="256"/>
      <c r="CD274" s="256"/>
      <c r="CE274" s="256"/>
      <c r="CF274" s="256"/>
      <c r="CG274" s="256"/>
      <c r="CH274" s="256"/>
      <c r="CI274" s="256"/>
      <c r="CJ274" s="256"/>
      <c r="CK274" s="256"/>
      <c r="CL274" s="256"/>
      <c r="CM274" s="256"/>
      <c r="CN274" s="256"/>
      <c r="CO274" s="256"/>
      <c r="CP274" s="256"/>
      <c r="CQ274" s="256"/>
      <c r="CR274" s="256"/>
      <c r="CS274" s="256"/>
      <c r="CT274" s="256"/>
      <c r="CU274" s="256"/>
      <c r="CV274" s="256"/>
      <c r="CW274" s="256"/>
      <c r="CX274" s="256"/>
    </row>
    <row r="275" spans="1:102" s="254" customFormat="1" ht="78" customHeight="1">
      <c r="A275" s="322"/>
      <c r="B275" s="323"/>
      <c r="C275" s="323"/>
      <c r="D275" s="324"/>
      <c r="E275" s="325"/>
      <c r="O275" s="256"/>
      <c r="Q275" s="302"/>
      <c r="R275" s="302"/>
      <c r="S275" s="302"/>
      <c r="T275" s="302"/>
      <c r="U275" s="302"/>
      <c r="V275" s="302"/>
      <c r="W275" s="302"/>
      <c r="X275" s="302"/>
      <c r="Y275" s="302"/>
      <c r="Z275" s="302"/>
      <c r="AA275" s="302"/>
      <c r="AB275" s="302"/>
      <c r="AC275" s="302"/>
      <c r="AD275" s="302"/>
      <c r="AE275" s="302"/>
      <c r="AF275" s="302"/>
      <c r="AG275" s="302"/>
      <c r="AH275" s="302"/>
      <c r="AI275" s="256"/>
      <c r="AJ275" s="256"/>
      <c r="AK275" s="256"/>
      <c r="AL275" s="256"/>
      <c r="AM275" s="256"/>
      <c r="AN275" s="256"/>
      <c r="AO275" s="256"/>
      <c r="AP275" s="256"/>
      <c r="AQ275" s="256"/>
      <c r="AR275" s="256"/>
      <c r="AS275" s="255"/>
      <c r="AT275" s="255"/>
      <c r="AU275" s="255"/>
      <c r="AV275" s="255"/>
      <c r="AW275" s="255"/>
      <c r="AX275" s="255"/>
      <c r="AY275" s="255"/>
      <c r="AZ275" s="255"/>
      <c r="BA275" s="255"/>
      <c r="BB275" s="255"/>
      <c r="BC275" s="255"/>
      <c r="BD275" s="255"/>
      <c r="BE275" s="255"/>
      <c r="BF275" s="255"/>
      <c r="BG275" s="256"/>
      <c r="BH275" s="256"/>
      <c r="BI275" s="256"/>
      <c r="BJ275" s="256"/>
      <c r="BK275" s="256"/>
      <c r="BL275" s="256"/>
      <c r="BM275" s="256"/>
      <c r="BN275" s="256"/>
      <c r="BO275" s="256"/>
      <c r="BP275" s="256"/>
      <c r="BQ275" s="256"/>
      <c r="BR275" s="256"/>
      <c r="BS275" s="256"/>
      <c r="BT275" s="256"/>
      <c r="BU275" s="256"/>
      <c r="BV275" s="256"/>
      <c r="BW275" s="256"/>
      <c r="BX275" s="256"/>
      <c r="BY275" s="256"/>
      <c r="BZ275" s="256"/>
      <c r="CA275" s="256"/>
      <c r="CB275" s="256"/>
      <c r="CC275" s="256"/>
      <c r="CD275" s="256"/>
      <c r="CE275" s="256"/>
      <c r="CF275" s="256"/>
      <c r="CG275" s="256"/>
      <c r="CH275" s="256"/>
      <c r="CI275" s="256"/>
      <c r="CJ275" s="256"/>
      <c r="CK275" s="256"/>
      <c r="CL275" s="256"/>
      <c r="CM275" s="256"/>
      <c r="CN275" s="256"/>
      <c r="CO275" s="256"/>
      <c r="CP275" s="256"/>
      <c r="CQ275" s="256"/>
      <c r="CR275" s="256"/>
      <c r="CS275" s="256"/>
      <c r="CT275" s="256"/>
      <c r="CU275" s="256"/>
      <c r="CV275" s="256"/>
      <c r="CW275" s="256"/>
      <c r="CX275" s="256"/>
    </row>
    <row r="276" spans="1:102" s="254" customFormat="1" ht="78" customHeight="1">
      <c r="A276" s="322"/>
      <c r="B276" s="323"/>
      <c r="C276" s="323"/>
      <c r="D276" s="324"/>
      <c r="E276" s="325"/>
      <c r="O276" s="256"/>
      <c r="Q276" s="302"/>
      <c r="R276" s="302"/>
      <c r="S276" s="302"/>
      <c r="T276" s="302"/>
      <c r="U276" s="302"/>
      <c r="V276" s="302"/>
      <c r="W276" s="302"/>
      <c r="X276" s="302"/>
      <c r="Y276" s="302"/>
      <c r="Z276" s="302"/>
      <c r="AA276" s="302"/>
      <c r="AB276" s="302"/>
      <c r="AC276" s="302"/>
      <c r="AD276" s="302"/>
      <c r="AE276" s="302"/>
      <c r="AF276" s="302"/>
      <c r="AG276" s="302"/>
      <c r="AH276" s="302"/>
      <c r="AI276" s="256"/>
      <c r="AJ276" s="256"/>
      <c r="AK276" s="256"/>
      <c r="AL276" s="256"/>
      <c r="AM276" s="256"/>
      <c r="AN276" s="256"/>
      <c r="AO276" s="256"/>
      <c r="AP276" s="256"/>
      <c r="AQ276" s="256"/>
      <c r="AR276" s="256"/>
      <c r="AS276" s="255"/>
      <c r="AT276" s="255"/>
      <c r="AU276" s="255"/>
      <c r="AV276" s="255"/>
      <c r="AW276" s="255"/>
      <c r="AX276" s="255"/>
      <c r="AY276" s="255"/>
      <c r="AZ276" s="255"/>
      <c r="BA276" s="255"/>
      <c r="BB276" s="255"/>
      <c r="BC276" s="255"/>
      <c r="BD276" s="255"/>
      <c r="BE276" s="255"/>
      <c r="BF276" s="255"/>
      <c r="BG276" s="256"/>
      <c r="BH276" s="256"/>
      <c r="BI276" s="256"/>
      <c r="BJ276" s="256"/>
      <c r="BK276" s="256"/>
      <c r="BL276" s="256"/>
      <c r="BM276" s="256"/>
      <c r="BN276" s="256"/>
      <c r="BO276" s="256"/>
      <c r="BP276" s="256"/>
      <c r="BQ276" s="256"/>
      <c r="BR276" s="256"/>
      <c r="BS276" s="256"/>
      <c r="BT276" s="256"/>
      <c r="BU276" s="256"/>
      <c r="BV276" s="256"/>
      <c r="BW276" s="256"/>
      <c r="BX276" s="256"/>
      <c r="BY276" s="256"/>
      <c r="BZ276" s="256"/>
      <c r="CA276" s="256"/>
      <c r="CB276" s="256"/>
      <c r="CC276" s="256"/>
      <c r="CD276" s="256"/>
      <c r="CE276" s="256"/>
      <c r="CF276" s="256"/>
      <c r="CG276" s="256"/>
      <c r="CH276" s="256"/>
      <c r="CI276" s="256"/>
      <c r="CJ276" s="256"/>
      <c r="CK276" s="256"/>
      <c r="CL276" s="256"/>
      <c r="CM276" s="256"/>
      <c r="CN276" s="256"/>
      <c r="CO276" s="256"/>
      <c r="CP276" s="256"/>
      <c r="CQ276" s="256"/>
      <c r="CR276" s="256"/>
      <c r="CS276" s="256"/>
      <c r="CT276" s="256"/>
      <c r="CU276" s="256"/>
      <c r="CV276" s="256"/>
      <c r="CW276" s="256"/>
      <c r="CX276" s="256"/>
    </row>
    <row r="277" spans="1:102" s="254" customFormat="1" ht="78" customHeight="1">
      <c r="A277" s="322"/>
      <c r="B277" s="323"/>
      <c r="C277" s="323"/>
      <c r="D277" s="324"/>
      <c r="E277" s="325"/>
      <c r="O277" s="256"/>
      <c r="Q277" s="302"/>
      <c r="R277" s="302"/>
      <c r="S277" s="302"/>
      <c r="T277" s="302"/>
      <c r="U277" s="302"/>
      <c r="V277" s="302"/>
      <c r="W277" s="302"/>
      <c r="X277" s="302"/>
      <c r="Y277" s="302"/>
      <c r="Z277" s="302"/>
      <c r="AA277" s="302"/>
      <c r="AB277" s="302"/>
      <c r="AC277" s="302"/>
      <c r="AD277" s="302"/>
      <c r="AE277" s="302"/>
      <c r="AF277" s="302"/>
      <c r="AG277" s="302"/>
      <c r="AH277" s="302"/>
      <c r="AI277" s="256"/>
      <c r="AJ277" s="256"/>
      <c r="AK277" s="256"/>
      <c r="AL277" s="256"/>
      <c r="AM277" s="256"/>
      <c r="AN277" s="256"/>
      <c r="AO277" s="256"/>
      <c r="AP277" s="256"/>
      <c r="AQ277" s="256"/>
      <c r="AR277" s="256"/>
      <c r="AS277" s="255"/>
      <c r="AT277" s="255"/>
      <c r="AU277" s="255"/>
      <c r="AV277" s="255"/>
      <c r="AW277" s="255"/>
      <c r="AX277" s="255"/>
      <c r="AY277" s="255"/>
      <c r="AZ277" s="255"/>
      <c r="BA277" s="255"/>
      <c r="BB277" s="255"/>
      <c r="BC277" s="255"/>
      <c r="BD277" s="255"/>
      <c r="BE277" s="255"/>
      <c r="BF277" s="255"/>
      <c r="BG277" s="256"/>
      <c r="BH277" s="256"/>
      <c r="BI277" s="256"/>
      <c r="BJ277" s="256"/>
      <c r="BK277" s="256"/>
      <c r="BL277" s="256"/>
      <c r="BM277" s="256"/>
      <c r="BN277" s="256"/>
      <c r="BO277" s="256"/>
      <c r="BP277" s="256"/>
      <c r="BQ277" s="256"/>
      <c r="BR277" s="256"/>
      <c r="BS277" s="256"/>
      <c r="BT277" s="256"/>
      <c r="BU277" s="256"/>
      <c r="BV277" s="256"/>
      <c r="BW277" s="256"/>
      <c r="BX277" s="256"/>
      <c r="BY277" s="256"/>
      <c r="BZ277" s="256"/>
      <c r="CA277" s="256"/>
      <c r="CB277" s="256"/>
      <c r="CC277" s="256"/>
      <c r="CD277" s="256"/>
      <c r="CE277" s="256"/>
      <c r="CF277" s="256"/>
      <c r="CG277" s="256"/>
      <c r="CH277" s="256"/>
      <c r="CI277" s="256"/>
      <c r="CJ277" s="256"/>
      <c r="CK277" s="256"/>
      <c r="CL277" s="256"/>
      <c r="CM277" s="256"/>
      <c r="CN277" s="256"/>
      <c r="CO277" s="256"/>
      <c r="CP277" s="256"/>
      <c r="CQ277" s="256"/>
      <c r="CR277" s="256"/>
      <c r="CS277" s="256"/>
      <c r="CT277" s="256"/>
      <c r="CU277" s="256"/>
      <c r="CV277" s="256"/>
      <c r="CW277" s="256"/>
      <c r="CX277" s="256"/>
    </row>
    <row r="278" spans="1:102" s="254" customFormat="1" ht="78" customHeight="1">
      <c r="A278" s="322"/>
      <c r="B278" s="323"/>
      <c r="C278" s="323"/>
      <c r="D278" s="324"/>
      <c r="E278" s="325"/>
      <c r="O278" s="256"/>
      <c r="Q278" s="302"/>
      <c r="R278" s="302"/>
      <c r="S278" s="302"/>
      <c r="T278" s="302"/>
      <c r="U278" s="302"/>
      <c r="V278" s="302"/>
      <c r="W278" s="302"/>
      <c r="X278" s="302"/>
      <c r="Y278" s="302"/>
      <c r="Z278" s="302"/>
      <c r="AA278" s="302"/>
      <c r="AB278" s="302"/>
      <c r="AC278" s="302"/>
      <c r="AD278" s="302"/>
      <c r="AE278" s="302"/>
      <c r="AF278" s="302"/>
      <c r="AG278" s="302"/>
      <c r="AH278" s="302"/>
      <c r="AI278" s="256"/>
      <c r="AJ278" s="256"/>
      <c r="AK278" s="256"/>
      <c r="AL278" s="256"/>
      <c r="AM278" s="256"/>
      <c r="AN278" s="256"/>
      <c r="AO278" s="256"/>
      <c r="AP278" s="256"/>
      <c r="AQ278" s="256"/>
      <c r="AR278" s="256"/>
      <c r="AS278" s="255"/>
      <c r="AT278" s="255"/>
      <c r="AU278" s="255"/>
      <c r="AV278" s="255"/>
      <c r="AW278" s="255"/>
      <c r="AX278" s="255"/>
      <c r="AY278" s="255"/>
      <c r="AZ278" s="255"/>
      <c r="BA278" s="255"/>
      <c r="BB278" s="255"/>
      <c r="BC278" s="255"/>
      <c r="BD278" s="255"/>
      <c r="BE278" s="255"/>
      <c r="BF278" s="255"/>
      <c r="BG278" s="256"/>
      <c r="BH278" s="256"/>
      <c r="BI278" s="256"/>
      <c r="BJ278" s="256"/>
      <c r="BK278" s="256"/>
      <c r="BL278" s="256"/>
      <c r="BM278" s="256"/>
      <c r="BN278" s="256"/>
      <c r="BO278" s="256"/>
      <c r="BP278" s="256"/>
      <c r="BQ278" s="256"/>
      <c r="BR278" s="256"/>
      <c r="BS278" s="256"/>
      <c r="BT278" s="256"/>
      <c r="BU278" s="256"/>
      <c r="BV278" s="256"/>
      <c r="BW278" s="256"/>
      <c r="BX278" s="256"/>
      <c r="BY278" s="256"/>
      <c r="BZ278" s="256"/>
      <c r="CA278" s="256"/>
      <c r="CB278" s="256"/>
      <c r="CC278" s="256"/>
      <c r="CD278" s="256"/>
      <c r="CE278" s="256"/>
      <c r="CF278" s="256"/>
      <c r="CG278" s="256"/>
      <c r="CH278" s="256"/>
      <c r="CI278" s="256"/>
      <c r="CJ278" s="256"/>
      <c r="CK278" s="256"/>
      <c r="CL278" s="256"/>
      <c r="CM278" s="256"/>
      <c r="CN278" s="256"/>
      <c r="CO278" s="256"/>
      <c r="CP278" s="256"/>
      <c r="CQ278" s="256"/>
      <c r="CR278" s="256"/>
      <c r="CS278" s="256"/>
      <c r="CT278" s="256"/>
      <c r="CU278" s="256"/>
      <c r="CV278" s="256"/>
      <c r="CW278" s="256"/>
      <c r="CX278" s="256"/>
    </row>
    <row r="279" spans="1:102" s="254" customFormat="1" ht="78" customHeight="1">
      <c r="A279" s="322"/>
      <c r="B279" s="323"/>
      <c r="C279" s="323"/>
      <c r="D279" s="324"/>
      <c r="E279" s="325"/>
      <c r="O279" s="256"/>
      <c r="Q279" s="302"/>
      <c r="R279" s="302"/>
      <c r="S279" s="302"/>
      <c r="T279" s="302"/>
      <c r="U279" s="302"/>
      <c r="V279" s="302"/>
      <c r="W279" s="302"/>
      <c r="X279" s="302"/>
      <c r="Y279" s="302"/>
      <c r="Z279" s="302"/>
      <c r="AA279" s="302"/>
      <c r="AB279" s="302"/>
      <c r="AC279" s="302"/>
      <c r="AD279" s="302"/>
      <c r="AE279" s="302"/>
      <c r="AF279" s="302"/>
      <c r="AG279" s="302"/>
      <c r="AH279" s="302"/>
      <c r="AI279" s="256"/>
      <c r="AJ279" s="256"/>
      <c r="AK279" s="256"/>
      <c r="AL279" s="256"/>
      <c r="AM279" s="256"/>
      <c r="AN279" s="256"/>
      <c r="AO279" s="256"/>
      <c r="AP279" s="256"/>
      <c r="AQ279" s="256"/>
      <c r="AR279" s="256"/>
      <c r="AS279" s="255"/>
      <c r="AT279" s="255"/>
      <c r="AU279" s="255"/>
      <c r="AV279" s="255"/>
      <c r="AW279" s="255"/>
      <c r="AX279" s="255"/>
      <c r="AY279" s="255"/>
      <c r="AZ279" s="255"/>
      <c r="BA279" s="255"/>
      <c r="BB279" s="255"/>
      <c r="BC279" s="255"/>
      <c r="BD279" s="255"/>
      <c r="BE279" s="255"/>
      <c r="BF279" s="255"/>
      <c r="BG279" s="256"/>
      <c r="BH279" s="256"/>
      <c r="BI279" s="256"/>
      <c r="BJ279" s="256"/>
      <c r="BK279" s="256"/>
      <c r="BL279" s="256"/>
      <c r="BM279" s="256"/>
      <c r="BN279" s="256"/>
      <c r="BO279" s="256"/>
      <c r="BP279" s="256"/>
      <c r="BQ279" s="256"/>
      <c r="BR279" s="256"/>
      <c r="BS279" s="256"/>
      <c r="BT279" s="256"/>
      <c r="BU279" s="256"/>
      <c r="BV279" s="256"/>
      <c r="BW279" s="256"/>
      <c r="BX279" s="256"/>
      <c r="BY279" s="256"/>
      <c r="BZ279" s="256"/>
      <c r="CA279" s="256"/>
      <c r="CB279" s="256"/>
      <c r="CC279" s="256"/>
      <c r="CD279" s="256"/>
      <c r="CE279" s="256"/>
      <c r="CF279" s="256"/>
      <c r="CG279" s="256"/>
      <c r="CH279" s="256"/>
      <c r="CI279" s="256"/>
      <c r="CJ279" s="256"/>
      <c r="CK279" s="256"/>
      <c r="CL279" s="256"/>
      <c r="CM279" s="256"/>
      <c r="CN279" s="256"/>
      <c r="CO279" s="256"/>
      <c r="CP279" s="256"/>
      <c r="CQ279" s="256"/>
      <c r="CR279" s="256"/>
      <c r="CS279" s="256"/>
      <c r="CT279" s="256"/>
      <c r="CU279" s="256"/>
      <c r="CV279" s="256"/>
      <c r="CW279" s="256"/>
      <c r="CX279" s="256"/>
    </row>
    <row r="280" spans="1:102" s="254" customFormat="1" ht="78" customHeight="1">
      <c r="A280" s="322"/>
      <c r="B280" s="323"/>
      <c r="C280" s="323"/>
      <c r="D280" s="324"/>
      <c r="E280" s="325"/>
      <c r="O280" s="256"/>
      <c r="Q280" s="302"/>
      <c r="R280" s="302"/>
      <c r="S280" s="302"/>
      <c r="T280" s="302"/>
      <c r="U280" s="302"/>
      <c r="V280" s="302"/>
      <c r="W280" s="302"/>
      <c r="X280" s="302"/>
      <c r="Y280" s="302"/>
      <c r="Z280" s="302"/>
      <c r="AA280" s="302"/>
      <c r="AB280" s="302"/>
      <c r="AC280" s="302"/>
      <c r="AD280" s="302"/>
      <c r="AE280" s="302"/>
      <c r="AF280" s="302"/>
      <c r="AG280" s="302"/>
      <c r="AH280" s="302"/>
      <c r="AI280" s="256"/>
      <c r="AJ280" s="256"/>
      <c r="AK280" s="256"/>
      <c r="AL280" s="256"/>
      <c r="AM280" s="256"/>
      <c r="AN280" s="256"/>
      <c r="AO280" s="256"/>
      <c r="AP280" s="256"/>
      <c r="AQ280" s="256"/>
      <c r="AR280" s="256"/>
      <c r="AS280" s="255"/>
      <c r="AT280" s="255"/>
      <c r="AU280" s="255"/>
      <c r="AV280" s="255"/>
      <c r="AW280" s="255"/>
      <c r="AX280" s="255"/>
      <c r="AY280" s="255"/>
      <c r="AZ280" s="255"/>
      <c r="BA280" s="255"/>
      <c r="BB280" s="255"/>
      <c r="BC280" s="255"/>
      <c r="BD280" s="255"/>
      <c r="BE280" s="255"/>
      <c r="BF280" s="255"/>
      <c r="BG280" s="256"/>
      <c r="BH280" s="256"/>
      <c r="BI280" s="256"/>
      <c r="BJ280" s="256"/>
      <c r="BK280" s="256"/>
      <c r="BL280" s="256"/>
      <c r="BM280" s="256"/>
      <c r="BN280" s="256"/>
      <c r="BO280" s="256"/>
      <c r="BP280" s="256"/>
      <c r="BQ280" s="256"/>
      <c r="BR280" s="256"/>
      <c r="BS280" s="256"/>
      <c r="BT280" s="256"/>
      <c r="BU280" s="256"/>
      <c r="BV280" s="256"/>
      <c r="BW280" s="256"/>
      <c r="BX280" s="256"/>
      <c r="BY280" s="256"/>
      <c r="BZ280" s="256"/>
      <c r="CA280" s="256"/>
      <c r="CB280" s="256"/>
      <c r="CC280" s="256"/>
      <c r="CD280" s="256"/>
      <c r="CE280" s="256"/>
      <c r="CF280" s="256"/>
      <c r="CG280" s="256"/>
      <c r="CH280" s="256"/>
      <c r="CI280" s="256"/>
      <c r="CJ280" s="256"/>
      <c r="CK280" s="256"/>
      <c r="CL280" s="256"/>
      <c r="CM280" s="256"/>
      <c r="CN280" s="256"/>
      <c r="CO280" s="256"/>
      <c r="CP280" s="256"/>
      <c r="CQ280" s="256"/>
      <c r="CR280" s="256"/>
      <c r="CS280" s="256"/>
      <c r="CT280" s="256"/>
      <c r="CU280" s="256"/>
      <c r="CV280" s="256"/>
      <c r="CW280" s="256"/>
      <c r="CX280" s="256"/>
    </row>
  </sheetData>
  <sheetProtection/>
  <mergeCells count="38">
    <mergeCell ref="W4:W6"/>
    <mergeCell ref="X4:X6"/>
    <mergeCell ref="Y4:Y6"/>
    <mergeCell ref="Z4:Z6"/>
    <mergeCell ref="AA4:AF4"/>
    <mergeCell ref="AA5:AA6"/>
    <mergeCell ref="AB5:AC5"/>
    <mergeCell ref="AD5:AD6"/>
    <mergeCell ref="AE5:AF5"/>
    <mergeCell ref="V3:V6"/>
    <mergeCell ref="W3:Y3"/>
    <mergeCell ref="Z3:AF3"/>
    <mergeCell ref="AG3:AG6"/>
    <mergeCell ref="H4:H6"/>
    <mergeCell ref="I4:I6"/>
    <mergeCell ref="J4:J6"/>
    <mergeCell ref="L4:L6"/>
    <mergeCell ref="M4:M6"/>
    <mergeCell ref="N4:N6"/>
    <mergeCell ref="H3:J3"/>
    <mergeCell ref="K3:K6"/>
    <mergeCell ref="L3:P3"/>
    <mergeCell ref="Q3:Q4"/>
    <mergeCell ref="R3:R6"/>
    <mergeCell ref="S3:U3"/>
    <mergeCell ref="S4:S6"/>
    <mergeCell ref="T4:T6"/>
    <mergeCell ref="U4:U6"/>
    <mergeCell ref="A1:AG1"/>
    <mergeCell ref="B2:L2"/>
    <mergeCell ref="M2:AG2"/>
    <mergeCell ref="A3:A6"/>
    <mergeCell ref="B3:B6"/>
    <mergeCell ref="C3:C6"/>
    <mergeCell ref="D3:D6"/>
    <mergeCell ref="E3:E4"/>
    <mergeCell ref="F3:F4"/>
    <mergeCell ref="G3:G6"/>
  </mergeCells>
  <printOptions/>
  <pageMargins left="0.11811023622047245" right="0.11811023622047245" top="0.35433070866141736" bottom="0.35433070866141736" header="0.31496062992125984" footer="0.31496062992125984"/>
  <pageSetup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dimension ref="A1:CX266"/>
  <sheetViews>
    <sheetView tabSelected="1" zoomScale="70" zoomScaleNormal="70" zoomScalePageLayoutView="0" workbookViewId="0" topLeftCell="H1">
      <selection activeCell="AC6" sqref="AC6"/>
    </sheetView>
  </sheetViews>
  <sheetFormatPr defaultColWidth="9.125" defaultRowHeight="14.25"/>
  <cols>
    <col min="1" max="1" width="4.25390625" style="322" customWidth="1"/>
    <col min="2" max="2" width="26.125" style="323" customWidth="1"/>
    <col min="3" max="3" width="6.625" style="323" customWidth="1"/>
    <col min="4" max="4" width="10.25390625" style="324" customWidth="1"/>
    <col min="5" max="5" width="19.875" style="325" hidden="1" customWidth="1"/>
    <col min="6" max="6" width="24.625" style="254" hidden="1" customWidth="1"/>
    <col min="7" max="9" width="11.625" style="254" customWidth="1"/>
    <col min="10" max="10" width="9.875" style="254" customWidth="1"/>
    <col min="11" max="11" width="10.75390625" style="254" customWidth="1"/>
    <col min="12" max="12" width="11.50390625" style="254" customWidth="1"/>
    <col min="13" max="13" width="11.625" style="254" customWidth="1"/>
    <col min="14" max="14" width="11.75390625" style="254" customWidth="1"/>
    <col min="15" max="15" width="12.625" style="254" hidden="1" customWidth="1"/>
    <col min="16" max="16" width="14.875" style="254" hidden="1" customWidth="1"/>
    <col min="17" max="17" width="5.625" style="302" hidden="1" customWidth="1"/>
    <col min="18" max="18" width="9.875" style="302" customWidth="1"/>
    <col min="19" max="19" width="10.375" style="302" customWidth="1"/>
    <col min="20" max="20" width="8.25390625" style="302" customWidth="1"/>
    <col min="21" max="25" width="11.375" style="302" customWidth="1"/>
    <col min="26" max="26" width="9.50390625" style="302" customWidth="1"/>
    <col min="27" max="28" width="10.00390625" style="302" customWidth="1"/>
    <col min="29" max="29" width="8.875" style="302" customWidth="1"/>
    <col min="30" max="30" width="10.00390625" style="302" customWidth="1"/>
    <col min="31" max="31" width="9.125" style="302" customWidth="1"/>
    <col min="32" max="32" width="9.50390625" style="302" customWidth="1"/>
    <col min="33" max="33" width="20.25390625" style="302" customWidth="1"/>
    <col min="34" max="34" width="12.00390625" style="302" customWidth="1"/>
    <col min="35" max="35" width="16.00390625" style="256" customWidth="1"/>
    <col min="36" max="36" width="13.00390625" style="256" customWidth="1"/>
    <col min="37" max="44" width="9.125" style="256" customWidth="1"/>
    <col min="45" max="45" width="12.125" style="255" customWidth="1"/>
    <col min="46" max="46" width="9.125" style="255" customWidth="1"/>
    <col min="47" max="47" width="11.75390625" style="255" customWidth="1"/>
    <col min="48" max="48" width="9.125" style="255" customWidth="1"/>
    <col min="49" max="49" width="0.74609375" style="255" customWidth="1"/>
    <col min="50" max="58" width="9.125" style="255" customWidth="1"/>
    <col min="59" max="16384" width="9.125" style="256" customWidth="1"/>
  </cols>
  <sheetData>
    <row r="1" spans="1:58" s="233" customFormat="1" ht="100.5" customHeight="1">
      <c r="A1" s="420" t="s">
        <v>623</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232"/>
      <c r="AS1" s="234"/>
      <c r="AT1" s="234"/>
      <c r="AU1" s="234"/>
      <c r="AV1" s="234"/>
      <c r="AW1" s="234"/>
      <c r="AX1" s="234"/>
      <c r="AY1" s="234"/>
      <c r="AZ1" s="234"/>
      <c r="BA1" s="234"/>
      <c r="BB1" s="234"/>
      <c r="BC1" s="234"/>
      <c r="BD1" s="234"/>
      <c r="BE1" s="234"/>
      <c r="BF1" s="234"/>
    </row>
    <row r="2" spans="2:58" s="233" customFormat="1" ht="51" customHeight="1">
      <c r="B2" s="432"/>
      <c r="C2" s="432"/>
      <c r="D2" s="432"/>
      <c r="E2" s="432"/>
      <c r="F2" s="432"/>
      <c r="G2" s="432"/>
      <c r="H2" s="432"/>
      <c r="I2" s="432"/>
      <c r="J2" s="432"/>
      <c r="K2" s="432"/>
      <c r="L2" s="432"/>
      <c r="M2" s="427" t="s">
        <v>585</v>
      </c>
      <c r="N2" s="427"/>
      <c r="O2" s="427"/>
      <c r="P2" s="427"/>
      <c r="Q2" s="427"/>
      <c r="R2" s="427"/>
      <c r="S2" s="427"/>
      <c r="T2" s="427"/>
      <c r="U2" s="427"/>
      <c r="V2" s="427"/>
      <c r="W2" s="427"/>
      <c r="X2" s="427"/>
      <c r="Y2" s="427"/>
      <c r="Z2" s="427"/>
      <c r="AA2" s="427"/>
      <c r="AB2" s="427"/>
      <c r="AC2" s="427"/>
      <c r="AD2" s="427"/>
      <c r="AE2" s="427"/>
      <c r="AF2" s="427"/>
      <c r="AG2" s="427"/>
      <c r="AH2" s="232"/>
      <c r="AS2" s="234"/>
      <c r="AT2" s="234"/>
      <c r="AU2" s="234"/>
      <c r="AV2" s="234"/>
      <c r="AW2" s="234"/>
      <c r="AX2" s="234"/>
      <c r="AY2" s="234"/>
      <c r="AZ2" s="234"/>
      <c r="BA2" s="234"/>
      <c r="BB2" s="234"/>
      <c r="BC2" s="234"/>
      <c r="BD2" s="234"/>
      <c r="BE2" s="234"/>
      <c r="BF2" s="234"/>
    </row>
    <row r="3" spans="1:58" s="233" customFormat="1" ht="94.5" customHeight="1">
      <c r="A3" s="415" t="s">
        <v>96</v>
      </c>
      <c r="B3" s="415" t="s">
        <v>168</v>
      </c>
      <c r="C3" s="415" t="s">
        <v>52</v>
      </c>
      <c r="D3" s="415" t="s">
        <v>418</v>
      </c>
      <c r="E3" s="433" t="s">
        <v>419</v>
      </c>
      <c r="F3" s="415" t="s">
        <v>6</v>
      </c>
      <c r="G3" s="415" t="s">
        <v>199</v>
      </c>
      <c r="H3" s="424" t="s">
        <v>500</v>
      </c>
      <c r="I3" s="425"/>
      <c r="J3" s="426"/>
      <c r="K3" s="415" t="s">
        <v>581</v>
      </c>
      <c r="L3" s="424" t="s">
        <v>591</v>
      </c>
      <c r="M3" s="425"/>
      <c r="N3" s="425"/>
      <c r="O3" s="425"/>
      <c r="P3" s="426"/>
      <c r="Q3" s="412" t="s">
        <v>49</v>
      </c>
      <c r="R3" s="415" t="s">
        <v>603</v>
      </c>
      <c r="S3" s="418" t="s">
        <v>597</v>
      </c>
      <c r="T3" s="419"/>
      <c r="U3" s="419"/>
      <c r="V3" s="415" t="s">
        <v>599</v>
      </c>
      <c r="W3" s="418" t="s">
        <v>598</v>
      </c>
      <c r="X3" s="419"/>
      <c r="Y3" s="419"/>
      <c r="Z3" s="418" t="s">
        <v>600</v>
      </c>
      <c r="AA3" s="419"/>
      <c r="AB3" s="419"/>
      <c r="AC3" s="419"/>
      <c r="AD3" s="419"/>
      <c r="AE3" s="419"/>
      <c r="AF3" s="421"/>
      <c r="AG3" s="412" t="s">
        <v>99</v>
      </c>
      <c r="AH3" s="235"/>
      <c r="AS3" s="234"/>
      <c r="AT3" s="234"/>
      <c r="AU3" s="234"/>
      <c r="AV3" s="234"/>
      <c r="AW3" s="234"/>
      <c r="AX3" s="234"/>
      <c r="AY3" s="234"/>
      <c r="AZ3" s="234"/>
      <c r="BA3" s="234"/>
      <c r="BB3" s="234"/>
      <c r="BC3" s="234"/>
      <c r="BD3" s="234"/>
      <c r="BE3" s="234"/>
      <c r="BF3" s="234"/>
    </row>
    <row r="4" spans="1:34" s="237" customFormat="1" ht="32.25" customHeight="1">
      <c r="A4" s="416"/>
      <c r="B4" s="416"/>
      <c r="C4" s="416"/>
      <c r="D4" s="416"/>
      <c r="E4" s="434"/>
      <c r="F4" s="417"/>
      <c r="G4" s="416"/>
      <c r="H4" s="415" t="s">
        <v>495</v>
      </c>
      <c r="I4" s="415" t="s">
        <v>434</v>
      </c>
      <c r="J4" s="415" t="s">
        <v>2</v>
      </c>
      <c r="K4" s="416"/>
      <c r="L4" s="415" t="s">
        <v>495</v>
      </c>
      <c r="M4" s="415" t="s">
        <v>434</v>
      </c>
      <c r="N4" s="415" t="s">
        <v>2</v>
      </c>
      <c r="O4" s="236" t="s">
        <v>434</v>
      </c>
      <c r="P4" s="236" t="s">
        <v>2</v>
      </c>
      <c r="Q4" s="413"/>
      <c r="R4" s="416"/>
      <c r="S4" s="415" t="s">
        <v>495</v>
      </c>
      <c r="T4" s="415" t="s">
        <v>434</v>
      </c>
      <c r="U4" s="415" t="s">
        <v>2</v>
      </c>
      <c r="V4" s="416"/>
      <c r="W4" s="415" t="s">
        <v>495</v>
      </c>
      <c r="X4" s="415" t="s">
        <v>434</v>
      </c>
      <c r="Y4" s="415" t="s">
        <v>2</v>
      </c>
      <c r="Z4" s="412" t="s">
        <v>499</v>
      </c>
      <c r="AA4" s="429" t="s">
        <v>103</v>
      </c>
      <c r="AB4" s="430"/>
      <c r="AC4" s="430"/>
      <c r="AD4" s="430"/>
      <c r="AE4" s="430"/>
      <c r="AF4" s="431"/>
      <c r="AG4" s="414"/>
      <c r="AH4" s="235"/>
    </row>
    <row r="5" spans="1:35" s="237" customFormat="1" ht="33" customHeight="1">
      <c r="A5" s="416"/>
      <c r="B5" s="416"/>
      <c r="C5" s="416"/>
      <c r="D5" s="416"/>
      <c r="E5" s="369"/>
      <c r="F5" s="367"/>
      <c r="G5" s="416"/>
      <c r="H5" s="416"/>
      <c r="I5" s="416"/>
      <c r="J5" s="416"/>
      <c r="K5" s="416"/>
      <c r="L5" s="416"/>
      <c r="M5" s="416"/>
      <c r="N5" s="416"/>
      <c r="O5" s="236"/>
      <c r="P5" s="236"/>
      <c r="Q5" s="368"/>
      <c r="R5" s="416"/>
      <c r="S5" s="416"/>
      <c r="T5" s="416"/>
      <c r="U5" s="416"/>
      <c r="V5" s="416"/>
      <c r="W5" s="416"/>
      <c r="X5" s="416"/>
      <c r="Y5" s="416"/>
      <c r="Z5" s="414"/>
      <c r="AA5" s="412" t="s">
        <v>503</v>
      </c>
      <c r="AB5" s="428" t="s">
        <v>103</v>
      </c>
      <c r="AC5" s="428"/>
      <c r="AD5" s="412" t="s">
        <v>504</v>
      </c>
      <c r="AE5" s="422" t="s">
        <v>103</v>
      </c>
      <c r="AF5" s="423"/>
      <c r="AG5" s="414"/>
      <c r="AH5" s="235"/>
      <c r="AI5" s="214">
        <f>H7-334687+19980+81305</f>
        <v>-168402</v>
      </c>
    </row>
    <row r="6" spans="1:36" s="237" customFormat="1" ht="78" customHeight="1">
      <c r="A6" s="417"/>
      <c r="B6" s="417"/>
      <c r="C6" s="417"/>
      <c r="D6" s="417"/>
      <c r="E6" s="369"/>
      <c r="F6" s="367"/>
      <c r="G6" s="417"/>
      <c r="H6" s="417"/>
      <c r="I6" s="417"/>
      <c r="J6" s="417"/>
      <c r="K6" s="417"/>
      <c r="L6" s="417"/>
      <c r="M6" s="417"/>
      <c r="N6" s="417"/>
      <c r="O6" s="236"/>
      <c r="P6" s="236"/>
      <c r="Q6" s="368"/>
      <c r="R6" s="417"/>
      <c r="S6" s="417"/>
      <c r="T6" s="417"/>
      <c r="U6" s="417"/>
      <c r="V6" s="417"/>
      <c r="W6" s="417"/>
      <c r="X6" s="417"/>
      <c r="Y6" s="417"/>
      <c r="Z6" s="413"/>
      <c r="AA6" s="413"/>
      <c r="AB6" s="219" t="s">
        <v>434</v>
      </c>
      <c r="AC6" s="219" t="s">
        <v>513</v>
      </c>
      <c r="AD6" s="413"/>
      <c r="AE6" s="219" t="s">
        <v>434</v>
      </c>
      <c r="AF6" s="219" t="s">
        <v>513</v>
      </c>
      <c r="AG6" s="413"/>
      <c r="AH6" s="235"/>
      <c r="AI6" s="214">
        <v>-221687</v>
      </c>
      <c r="AJ6" s="237">
        <f>AI6-AD7</f>
        <v>-221687</v>
      </c>
    </row>
    <row r="7" spans="1:45" s="224" customFormat="1" ht="48.75" customHeight="1">
      <c r="A7" s="215"/>
      <c r="B7" s="236" t="s">
        <v>432</v>
      </c>
      <c r="C7" s="236"/>
      <c r="D7" s="215"/>
      <c r="E7" s="238"/>
      <c r="F7" s="214"/>
      <c r="G7" s="214">
        <f>G8</f>
        <v>75000</v>
      </c>
      <c r="H7" s="214">
        <f aca="true" t="shared" si="0" ref="H7:AF7">H8</f>
        <v>65000</v>
      </c>
      <c r="I7" s="214">
        <f t="shared" si="0"/>
        <v>0</v>
      </c>
      <c r="J7" s="214">
        <f t="shared" si="0"/>
        <v>65000</v>
      </c>
      <c r="K7" s="214">
        <f t="shared" si="0"/>
        <v>75000</v>
      </c>
      <c r="L7" s="214">
        <f t="shared" si="0"/>
        <v>65000</v>
      </c>
      <c r="M7" s="214">
        <f t="shared" si="0"/>
        <v>0</v>
      </c>
      <c r="N7" s="214">
        <f t="shared" si="0"/>
        <v>65000</v>
      </c>
      <c r="O7" s="214">
        <f t="shared" si="0"/>
        <v>0</v>
      </c>
      <c r="P7" s="214">
        <f t="shared" si="0"/>
        <v>75000</v>
      </c>
      <c r="Q7" s="214">
        <f t="shared" si="0"/>
        <v>86.66666666666667</v>
      </c>
      <c r="R7" s="214">
        <f t="shared" si="0"/>
        <v>75000</v>
      </c>
      <c r="S7" s="214">
        <f t="shared" si="0"/>
        <v>65000</v>
      </c>
      <c r="T7" s="214">
        <f t="shared" si="0"/>
        <v>0</v>
      </c>
      <c r="U7" s="214">
        <f t="shared" si="0"/>
        <v>65000</v>
      </c>
      <c r="V7" s="214">
        <f t="shared" si="0"/>
        <v>75000</v>
      </c>
      <c r="W7" s="214">
        <f t="shared" si="0"/>
        <v>67000</v>
      </c>
      <c r="X7" s="214">
        <f t="shared" si="0"/>
        <v>0</v>
      </c>
      <c r="Y7" s="214">
        <f t="shared" si="0"/>
        <v>67000</v>
      </c>
      <c r="Z7" s="214">
        <f t="shared" si="0"/>
        <v>2000</v>
      </c>
      <c r="AA7" s="214">
        <f t="shared" si="0"/>
        <v>2000</v>
      </c>
      <c r="AB7" s="214">
        <f t="shared" si="0"/>
        <v>0</v>
      </c>
      <c r="AC7" s="214">
        <f t="shared" si="0"/>
        <v>2000</v>
      </c>
      <c r="AD7" s="214">
        <f t="shared" si="0"/>
        <v>0</v>
      </c>
      <c r="AE7" s="214">
        <f t="shared" si="0"/>
        <v>0</v>
      </c>
      <c r="AF7" s="214">
        <f t="shared" si="0"/>
        <v>0</v>
      </c>
      <c r="AG7" s="215"/>
      <c r="AH7" s="375">
        <f>S7+Z7</f>
        <v>67000</v>
      </c>
      <c r="AI7" s="240">
        <f>W7-AH7</f>
        <v>0</v>
      </c>
      <c r="AJ7" s="224">
        <f>N7-J7</f>
        <v>0</v>
      </c>
      <c r="AK7" s="224">
        <f>S7-L7</f>
        <v>0</v>
      </c>
      <c r="AS7" s="224" t="e">
        <f>+#REF!+#REF!+#REF!+#REF!+#REF!</f>
        <v>#REF!</v>
      </c>
    </row>
    <row r="8" spans="1:58" s="227" customFormat="1" ht="78" customHeight="1">
      <c r="A8" s="216">
        <v>1</v>
      </c>
      <c r="B8" s="217" t="s">
        <v>605</v>
      </c>
      <c r="C8" s="220" t="s">
        <v>53</v>
      </c>
      <c r="D8" s="220" t="s">
        <v>423</v>
      </c>
      <c r="E8" s="225" t="s">
        <v>421</v>
      </c>
      <c r="F8" s="376" t="s">
        <v>7</v>
      </c>
      <c r="G8" s="215">
        <v>75000</v>
      </c>
      <c r="H8" s="215">
        <f>I8+J8</f>
        <v>65000</v>
      </c>
      <c r="I8" s="215">
        <f>M8</f>
        <v>0</v>
      </c>
      <c r="J8" s="215">
        <f>N8</f>
        <v>65000</v>
      </c>
      <c r="K8" s="215">
        <f>G8</f>
        <v>75000</v>
      </c>
      <c r="L8" s="215">
        <f>+M8+N8</f>
        <v>65000</v>
      </c>
      <c r="M8" s="215">
        <f>+O8</f>
        <v>0</v>
      </c>
      <c r="N8" s="215">
        <v>65000</v>
      </c>
      <c r="O8" s="215">
        <v>0</v>
      </c>
      <c r="P8" s="215">
        <f>+G8-O8</f>
        <v>75000</v>
      </c>
      <c r="Q8" s="221">
        <f>+L8/G8%</f>
        <v>86.66666666666667</v>
      </c>
      <c r="R8" s="221">
        <f>K8</f>
        <v>75000</v>
      </c>
      <c r="S8" s="221">
        <f>T8+U8</f>
        <v>65000</v>
      </c>
      <c r="T8" s="221">
        <f>M8</f>
        <v>0</v>
      </c>
      <c r="U8" s="221">
        <f>N8</f>
        <v>65000</v>
      </c>
      <c r="V8" s="221">
        <f>R8</f>
        <v>75000</v>
      </c>
      <c r="W8" s="215">
        <f>X8+Y8</f>
        <v>67000</v>
      </c>
      <c r="X8" s="221">
        <f>T8</f>
        <v>0</v>
      </c>
      <c r="Y8" s="221">
        <v>67000</v>
      </c>
      <c r="Z8" s="221">
        <f>AA8+AD8</f>
        <v>2000</v>
      </c>
      <c r="AA8" s="221">
        <f>AC8</f>
        <v>2000</v>
      </c>
      <c r="AB8" s="222"/>
      <c r="AC8" s="222">
        <v>2000</v>
      </c>
      <c r="AD8" s="221"/>
      <c r="AE8" s="222"/>
      <c r="AF8" s="222"/>
      <c r="AG8" s="215" t="s">
        <v>606</v>
      </c>
      <c r="AH8" s="223"/>
      <c r="AK8" s="224">
        <f>S8-L8</f>
        <v>0</v>
      </c>
      <c r="AS8" s="228"/>
      <c r="AT8" s="228"/>
      <c r="AU8" s="228"/>
      <c r="AV8" s="228"/>
      <c r="AW8" s="228"/>
      <c r="AX8" s="228"/>
      <c r="AY8" s="228"/>
      <c r="AZ8" s="228"/>
      <c r="BA8" s="228"/>
      <c r="BB8" s="228"/>
      <c r="BC8" s="228"/>
      <c r="BD8" s="228"/>
      <c r="BE8" s="228"/>
      <c r="BF8" s="228"/>
    </row>
    <row r="9" spans="1:16" ht="78" customHeight="1">
      <c r="A9" s="256"/>
      <c r="B9" s="256"/>
      <c r="C9" s="256"/>
      <c r="D9" s="256"/>
      <c r="E9" s="321"/>
      <c r="F9" s="256"/>
      <c r="G9" s="256"/>
      <c r="H9" s="256"/>
      <c r="I9" s="256"/>
      <c r="J9" s="256"/>
      <c r="K9" s="256"/>
      <c r="L9" s="256"/>
      <c r="M9" s="256"/>
      <c r="N9" s="256"/>
      <c r="O9" s="256"/>
      <c r="P9" s="256"/>
    </row>
    <row r="10" spans="1:16" ht="78" customHeight="1">
      <c r="A10" s="256"/>
      <c r="B10" s="256"/>
      <c r="C10" s="256"/>
      <c r="D10" s="256"/>
      <c r="E10" s="321"/>
      <c r="F10" s="256"/>
      <c r="G10" s="256"/>
      <c r="H10" s="256"/>
      <c r="I10" s="256"/>
      <c r="J10" s="256"/>
      <c r="K10" s="256"/>
      <c r="L10" s="256"/>
      <c r="M10" s="256"/>
      <c r="N10" s="256"/>
      <c r="O10" s="256"/>
      <c r="P10" s="256"/>
    </row>
    <row r="11" spans="1:16" ht="78" customHeight="1">
      <c r="A11" s="256"/>
      <c r="B11" s="256"/>
      <c r="C11" s="256"/>
      <c r="D11" s="256"/>
      <c r="E11" s="321"/>
      <c r="F11" s="256"/>
      <c r="G11" s="256"/>
      <c r="H11" s="256"/>
      <c r="I11" s="256"/>
      <c r="J11" s="256"/>
      <c r="K11" s="256"/>
      <c r="L11" s="256"/>
      <c r="M11" s="256"/>
      <c r="N11" s="256"/>
      <c r="O11" s="256"/>
      <c r="P11" s="256"/>
    </row>
    <row r="12" spans="1:16" ht="78" customHeight="1">
      <c r="A12" s="256"/>
      <c r="B12" s="256"/>
      <c r="C12" s="256"/>
      <c r="D12" s="256"/>
      <c r="E12" s="321"/>
      <c r="F12" s="256"/>
      <c r="G12" s="256"/>
      <c r="H12" s="256"/>
      <c r="I12" s="256"/>
      <c r="J12" s="256"/>
      <c r="K12" s="256"/>
      <c r="L12" s="256"/>
      <c r="M12" s="256"/>
      <c r="N12" s="256"/>
      <c r="O12" s="256"/>
      <c r="P12" s="256"/>
    </row>
    <row r="13" spans="1:16" ht="78" customHeight="1">
      <c r="A13" s="256"/>
      <c r="B13" s="256"/>
      <c r="C13" s="256"/>
      <c r="D13" s="256"/>
      <c r="E13" s="321"/>
      <c r="F13" s="256"/>
      <c r="G13" s="256"/>
      <c r="H13" s="256"/>
      <c r="I13" s="256"/>
      <c r="J13" s="256"/>
      <c r="K13" s="256"/>
      <c r="L13" s="256"/>
      <c r="M13" s="256"/>
      <c r="N13" s="256"/>
      <c r="O13" s="256"/>
      <c r="P13" s="256"/>
    </row>
    <row r="14" spans="1:16" ht="78" customHeight="1">
      <c r="A14" s="256"/>
      <c r="B14" s="256"/>
      <c r="C14" s="256"/>
      <c r="D14" s="256"/>
      <c r="E14" s="321"/>
      <c r="F14" s="256"/>
      <c r="G14" s="256"/>
      <c r="H14" s="256"/>
      <c r="I14" s="256"/>
      <c r="J14" s="256"/>
      <c r="K14" s="256"/>
      <c r="L14" s="256"/>
      <c r="M14" s="256"/>
      <c r="N14" s="256"/>
      <c r="O14" s="256"/>
      <c r="P14" s="256"/>
    </row>
    <row r="15" spans="1:16" ht="78" customHeight="1">
      <c r="A15" s="256"/>
      <c r="B15" s="256"/>
      <c r="C15" s="256"/>
      <c r="D15" s="256"/>
      <c r="E15" s="321"/>
      <c r="F15" s="256"/>
      <c r="G15" s="256"/>
      <c r="H15" s="256"/>
      <c r="I15" s="256"/>
      <c r="J15" s="256"/>
      <c r="K15" s="256"/>
      <c r="L15" s="256"/>
      <c r="M15" s="256"/>
      <c r="N15" s="256"/>
      <c r="O15" s="256"/>
      <c r="P15" s="256"/>
    </row>
    <row r="16" spans="1:16" ht="78" customHeight="1">
      <c r="A16" s="256"/>
      <c r="B16" s="256"/>
      <c r="C16" s="256"/>
      <c r="D16" s="256"/>
      <c r="E16" s="321"/>
      <c r="F16" s="256"/>
      <c r="G16" s="256"/>
      <c r="H16" s="256"/>
      <c r="I16" s="256"/>
      <c r="J16" s="256"/>
      <c r="K16" s="256"/>
      <c r="L16" s="256"/>
      <c r="M16" s="256"/>
      <c r="N16" s="256"/>
      <c r="O16" s="256"/>
      <c r="P16" s="256"/>
    </row>
    <row r="17" spans="1:16" ht="78" customHeight="1">
      <c r="A17" s="256"/>
      <c r="B17" s="256"/>
      <c r="C17" s="256"/>
      <c r="D17" s="256"/>
      <c r="E17" s="321"/>
      <c r="F17" s="256"/>
      <c r="G17" s="256"/>
      <c r="H17" s="256"/>
      <c r="I17" s="256"/>
      <c r="J17" s="256"/>
      <c r="K17" s="256"/>
      <c r="L17" s="256"/>
      <c r="M17" s="256"/>
      <c r="N17" s="256"/>
      <c r="O17" s="256"/>
      <c r="P17" s="256"/>
    </row>
    <row r="18" spans="1:16" ht="78" customHeight="1">
      <c r="A18" s="256"/>
      <c r="B18" s="256"/>
      <c r="C18" s="256"/>
      <c r="D18" s="256"/>
      <c r="E18" s="321"/>
      <c r="F18" s="256"/>
      <c r="G18" s="256"/>
      <c r="H18" s="256"/>
      <c r="I18" s="256"/>
      <c r="J18" s="256"/>
      <c r="K18" s="256"/>
      <c r="L18" s="256"/>
      <c r="M18" s="256"/>
      <c r="N18" s="256"/>
      <c r="O18" s="256"/>
      <c r="P18" s="256"/>
    </row>
    <row r="19" spans="1:16" ht="78" customHeight="1">
      <c r="A19" s="256"/>
      <c r="B19" s="256"/>
      <c r="C19" s="256"/>
      <c r="D19" s="256"/>
      <c r="E19" s="321"/>
      <c r="F19" s="256"/>
      <c r="G19" s="256"/>
      <c r="H19" s="256"/>
      <c r="I19" s="256"/>
      <c r="J19" s="256"/>
      <c r="K19" s="256"/>
      <c r="L19" s="256"/>
      <c r="M19" s="256"/>
      <c r="N19" s="256"/>
      <c r="O19" s="256"/>
      <c r="P19" s="256"/>
    </row>
    <row r="20" spans="1:16" ht="78" customHeight="1">
      <c r="A20" s="256"/>
      <c r="B20" s="256"/>
      <c r="C20" s="256"/>
      <c r="D20" s="256"/>
      <c r="E20" s="321"/>
      <c r="F20" s="256"/>
      <c r="G20" s="256"/>
      <c r="H20" s="256"/>
      <c r="I20" s="256"/>
      <c r="J20" s="256"/>
      <c r="K20" s="256"/>
      <c r="L20" s="256"/>
      <c r="M20" s="256"/>
      <c r="N20" s="256"/>
      <c r="O20" s="256"/>
      <c r="P20" s="256"/>
    </row>
    <row r="21" spans="1:16" ht="78" customHeight="1">
      <c r="A21" s="256"/>
      <c r="B21" s="256"/>
      <c r="C21" s="256"/>
      <c r="D21" s="256"/>
      <c r="E21" s="321"/>
      <c r="F21" s="256"/>
      <c r="G21" s="256"/>
      <c r="H21" s="256"/>
      <c r="I21" s="256"/>
      <c r="J21" s="256"/>
      <c r="K21" s="256"/>
      <c r="L21" s="256"/>
      <c r="M21" s="256"/>
      <c r="N21" s="256"/>
      <c r="O21" s="256"/>
      <c r="P21" s="256"/>
    </row>
    <row r="22" spans="1:16" ht="78" customHeight="1">
      <c r="A22" s="256"/>
      <c r="B22" s="256"/>
      <c r="C22" s="256"/>
      <c r="D22" s="256"/>
      <c r="E22" s="321"/>
      <c r="F22" s="256"/>
      <c r="G22" s="256"/>
      <c r="H22" s="256"/>
      <c r="I22" s="256"/>
      <c r="J22" s="256"/>
      <c r="K22" s="256"/>
      <c r="L22" s="256"/>
      <c r="M22" s="256"/>
      <c r="N22" s="256"/>
      <c r="O22" s="256"/>
      <c r="P22" s="256"/>
    </row>
    <row r="23" spans="1:16" ht="78" customHeight="1">
      <c r="A23" s="256"/>
      <c r="B23" s="256"/>
      <c r="C23" s="256"/>
      <c r="D23" s="256"/>
      <c r="E23" s="321"/>
      <c r="F23" s="256"/>
      <c r="G23" s="256"/>
      <c r="H23" s="256"/>
      <c r="I23" s="256"/>
      <c r="J23" s="256"/>
      <c r="K23" s="256"/>
      <c r="L23" s="256"/>
      <c r="M23" s="256"/>
      <c r="N23" s="256"/>
      <c r="O23" s="256"/>
      <c r="P23" s="256"/>
    </row>
    <row r="24" spans="1:16" ht="78" customHeight="1">
      <c r="A24" s="256"/>
      <c r="B24" s="256"/>
      <c r="C24" s="256"/>
      <c r="D24" s="256"/>
      <c r="E24" s="321"/>
      <c r="F24" s="256"/>
      <c r="G24" s="256"/>
      <c r="H24" s="256"/>
      <c r="I24" s="256"/>
      <c r="J24" s="256"/>
      <c r="K24" s="256"/>
      <c r="L24" s="256"/>
      <c r="M24" s="256"/>
      <c r="N24" s="256"/>
      <c r="O24" s="256"/>
      <c r="P24" s="256"/>
    </row>
    <row r="25" spans="1:16" ht="78" customHeight="1">
      <c r="A25" s="256"/>
      <c r="B25" s="256"/>
      <c r="C25" s="256"/>
      <c r="D25" s="256"/>
      <c r="E25" s="321"/>
      <c r="F25" s="256"/>
      <c r="G25" s="256"/>
      <c r="H25" s="256"/>
      <c r="I25" s="256"/>
      <c r="J25" s="256"/>
      <c r="K25" s="256"/>
      <c r="L25" s="256"/>
      <c r="M25" s="256"/>
      <c r="N25" s="256"/>
      <c r="O25" s="256"/>
      <c r="P25" s="256"/>
    </row>
    <row r="26" spans="1:16" ht="78" customHeight="1">
      <c r="A26" s="256"/>
      <c r="B26" s="256"/>
      <c r="C26" s="256"/>
      <c r="D26" s="256"/>
      <c r="E26" s="321"/>
      <c r="F26" s="256"/>
      <c r="G26" s="256"/>
      <c r="H26" s="256"/>
      <c r="I26" s="256"/>
      <c r="J26" s="256"/>
      <c r="K26" s="256"/>
      <c r="L26" s="256"/>
      <c r="M26" s="256"/>
      <c r="N26" s="256"/>
      <c r="O26" s="256"/>
      <c r="P26" s="256"/>
    </row>
    <row r="27" spans="1:16" ht="78" customHeight="1">
      <c r="A27" s="256"/>
      <c r="B27" s="256"/>
      <c r="C27" s="256"/>
      <c r="D27" s="256"/>
      <c r="E27" s="321"/>
      <c r="F27" s="256"/>
      <c r="G27" s="256"/>
      <c r="H27" s="256"/>
      <c r="I27" s="256"/>
      <c r="J27" s="256"/>
      <c r="K27" s="256"/>
      <c r="L27" s="256"/>
      <c r="M27" s="256"/>
      <c r="N27" s="256"/>
      <c r="O27" s="256"/>
      <c r="P27" s="256"/>
    </row>
    <row r="28" spans="1:16" ht="78" customHeight="1">
      <c r="A28" s="256"/>
      <c r="B28" s="256"/>
      <c r="C28" s="256"/>
      <c r="D28" s="256"/>
      <c r="E28" s="321"/>
      <c r="F28" s="256"/>
      <c r="G28" s="256"/>
      <c r="H28" s="256"/>
      <c r="I28" s="256"/>
      <c r="J28" s="256"/>
      <c r="K28" s="256"/>
      <c r="L28" s="256"/>
      <c r="M28" s="256"/>
      <c r="N28" s="256"/>
      <c r="O28" s="256"/>
      <c r="P28" s="256"/>
    </row>
    <row r="29" spans="1:16" ht="78" customHeight="1">
      <c r="A29" s="256"/>
      <c r="B29" s="256"/>
      <c r="C29" s="256"/>
      <c r="D29" s="256"/>
      <c r="E29" s="321"/>
      <c r="F29" s="256"/>
      <c r="G29" s="256"/>
      <c r="H29" s="256"/>
      <c r="I29" s="256"/>
      <c r="J29" s="256"/>
      <c r="K29" s="256"/>
      <c r="L29" s="256"/>
      <c r="M29" s="256"/>
      <c r="N29" s="256"/>
      <c r="O29" s="256"/>
      <c r="P29" s="256"/>
    </row>
    <row r="30" spans="1:16" ht="78" customHeight="1">
      <c r="A30" s="256"/>
      <c r="B30" s="256"/>
      <c r="C30" s="256"/>
      <c r="D30" s="256"/>
      <c r="E30" s="321"/>
      <c r="F30" s="256"/>
      <c r="G30" s="256"/>
      <c r="H30" s="256"/>
      <c r="I30" s="256"/>
      <c r="J30" s="256"/>
      <c r="K30" s="256"/>
      <c r="L30" s="256"/>
      <c r="M30" s="256"/>
      <c r="N30" s="256"/>
      <c r="O30" s="256"/>
      <c r="P30" s="256"/>
    </row>
    <row r="31" spans="1:16" ht="78" customHeight="1">
      <c r="A31" s="256"/>
      <c r="B31" s="256"/>
      <c r="C31" s="256"/>
      <c r="D31" s="256"/>
      <c r="E31" s="321"/>
      <c r="F31" s="256"/>
      <c r="G31" s="256"/>
      <c r="H31" s="256"/>
      <c r="I31" s="256"/>
      <c r="J31" s="256"/>
      <c r="K31" s="256"/>
      <c r="L31" s="256"/>
      <c r="M31" s="256"/>
      <c r="N31" s="256"/>
      <c r="O31" s="256"/>
      <c r="P31" s="256"/>
    </row>
    <row r="32" spans="1:16" ht="78" customHeight="1">
      <c r="A32" s="256"/>
      <c r="B32" s="256"/>
      <c r="C32" s="256"/>
      <c r="D32" s="256"/>
      <c r="E32" s="321"/>
      <c r="F32" s="256"/>
      <c r="G32" s="256"/>
      <c r="H32" s="256"/>
      <c r="I32" s="256"/>
      <c r="J32" s="256"/>
      <c r="K32" s="256"/>
      <c r="L32" s="256"/>
      <c r="M32" s="256"/>
      <c r="N32" s="256"/>
      <c r="O32" s="256"/>
      <c r="P32" s="256"/>
    </row>
    <row r="33" spans="1:16" ht="78" customHeight="1">
      <c r="A33" s="256"/>
      <c r="B33" s="256"/>
      <c r="C33" s="256"/>
      <c r="D33" s="256"/>
      <c r="E33" s="321"/>
      <c r="F33" s="256"/>
      <c r="G33" s="256"/>
      <c r="H33" s="256"/>
      <c r="I33" s="256"/>
      <c r="J33" s="256"/>
      <c r="K33" s="256"/>
      <c r="L33" s="256"/>
      <c r="M33" s="256"/>
      <c r="N33" s="256"/>
      <c r="O33" s="256"/>
      <c r="P33" s="256"/>
    </row>
    <row r="34" spans="1:16" ht="78" customHeight="1">
      <c r="A34" s="256"/>
      <c r="B34" s="256"/>
      <c r="C34" s="256"/>
      <c r="D34" s="256"/>
      <c r="E34" s="321"/>
      <c r="F34" s="256"/>
      <c r="G34" s="256"/>
      <c r="H34" s="256"/>
      <c r="I34" s="256"/>
      <c r="J34" s="256"/>
      <c r="K34" s="256"/>
      <c r="L34" s="256"/>
      <c r="M34" s="256"/>
      <c r="N34" s="256"/>
      <c r="O34" s="256"/>
      <c r="P34" s="256"/>
    </row>
    <row r="35" spans="1:16" ht="78" customHeight="1">
      <c r="A35" s="256"/>
      <c r="B35" s="256"/>
      <c r="C35" s="256"/>
      <c r="D35" s="256"/>
      <c r="E35" s="321"/>
      <c r="F35" s="256"/>
      <c r="G35" s="256"/>
      <c r="H35" s="256"/>
      <c r="I35" s="256"/>
      <c r="J35" s="256"/>
      <c r="K35" s="256"/>
      <c r="L35" s="256"/>
      <c r="M35" s="256"/>
      <c r="N35" s="256"/>
      <c r="O35" s="256"/>
      <c r="P35" s="256"/>
    </row>
    <row r="36" spans="1:16" ht="78" customHeight="1">
      <c r="A36" s="256"/>
      <c r="B36" s="256"/>
      <c r="C36" s="256"/>
      <c r="D36" s="256"/>
      <c r="E36" s="321"/>
      <c r="F36" s="256"/>
      <c r="G36" s="256"/>
      <c r="H36" s="256"/>
      <c r="I36" s="256"/>
      <c r="J36" s="256"/>
      <c r="K36" s="256"/>
      <c r="L36" s="256"/>
      <c r="M36" s="256"/>
      <c r="N36" s="256"/>
      <c r="O36" s="256"/>
      <c r="P36" s="256"/>
    </row>
    <row r="37" spans="1:16" ht="78" customHeight="1">
      <c r="A37" s="256"/>
      <c r="B37" s="256"/>
      <c r="C37" s="256"/>
      <c r="D37" s="256"/>
      <c r="E37" s="321"/>
      <c r="F37" s="256"/>
      <c r="G37" s="256"/>
      <c r="H37" s="256"/>
      <c r="I37" s="256"/>
      <c r="J37" s="256"/>
      <c r="K37" s="256"/>
      <c r="L37" s="256"/>
      <c r="M37" s="256"/>
      <c r="N37" s="256"/>
      <c r="O37" s="256"/>
      <c r="P37" s="256"/>
    </row>
    <row r="38" spans="1:16" ht="78" customHeight="1">
      <c r="A38" s="256"/>
      <c r="B38" s="256"/>
      <c r="C38" s="256"/>
      <c r="D38" s="256"/>
      <c r="E38" s="321"/>
      <c r="F38" s="256"/>
      <c r="G38" s="256"/>
      <c r="H38" s="256"/>
      <c r="I38" s="256"/>
      <c r="J38" s="256"/>
      <c r="K38" s="256"/>
      <c r="L38" s="256"/>
      <c r="M38" s="256"/>
      <c r="N38" s="256"/>
      <c r="O38" s="256"/>
      <c r="P38" s="256"/>
    </row>
    <row r="39" spans="1:16" ht="78" customHeight="1">
      <c r="A39" s="256"/>
      <c r="B39" s="256"/>
      <c r="C39" s="256"/>
      <c r="D39" s="256"/>
      <c r="E39" s="321"/>
      <c r="F39" s="256"/>
      <c r="G39" s="256"/>
      <c r="H39" s="256"/>
      <c r="I39" s="256"/>
      <c r="J39" s="256"/>
      <c r="K39" s="256"/>
      <c r="L39" s="256"/>
      <c r="M39" s="256"/>
      <c r="N39" s="256"/>
      <c r="O39" s="256"/>
      <c r="P39" s="256"/>
    </row>
    <row r="40" spans="1:16" ht="78" customHeight="1">
      <c r="A40" s="256"/>
      <c r="B40" s="256"/>
      <c r="C40" s="256"/>
      <c r="D40" s="256"/>
      <c r="E40" s="321"/>
      <c r="F40" s="256"/>
      <c r="G40" s="256"/>
      <c r="H40" s="256"/>
      <c r="I40" s="256"/>
      <c r="J40" s="256"/>
      <c r="K40" s="256"/>
      <c r="L40" s="256"/>
      <c r="M40" s="256"/>
      <c r="N40" s="256"/>
      <c r="O40" s="256"/>
      <c r="P40" s="256"/>
    </row>
    <row r="41" spans="1:16" ht="78" customHeight="1">
      <c r="A41" s="256"/>
      <c r="B41" s="256"/>
      <c r="C41" s="256"/>
      <c r="D41" s="256"/>
      <c r="E41" s="321"/>
      <c r="F41" s="256"/>
      <c r="G41" s="256"/>
      <c r="H41" s="256"/>
      <c r="I41" s="256"/>
      <c r="J41" s="256"/>
      <c r="K41" s="256"/>
      <c r="L41" s="256"/>
      <c r="M41" s="256"/>
      <c r="N41" s="256"/>
      <c r="O41" s="256"/>
      <c r="P41" s="256"/>
    </row>
    <row r="42" spans="1:16" ht="78" customHeight="1">
      <c r="A42" s="256"/>
      <c r="B42" s="256"/>
      <c r="C42" s="256"/>
      <c r="D42" s="256"/>
      <c r="E42" s="321"/>
      <c r="F42" s="256"/>
      <c r="G42" s="256"/>
      <c r="H42" s="256"/>
      <c r="I42" s="256"/>
      <c r="J42" s="256"/>
      <c r="K42" s="256"/>
      <c r="L42" s="256"/>
      <c r="M42" s="256"/>
      <c r="N42" s="256"/>
      <c r="O42" s="256"/>
      <c r="P42" s="256"/>
    </row>
    <row r="43" spans="1:16" ht="78" customHeight="1">
      <c r="A43" s="256"/>
      <c r="B43" s="256"/>
      <c r="C43" s="256"/>
      <c r="D43" s="256"/>
      <c r="E43" s="321"/>
      <c r="F43" s="256"/>
      <c r="G43" s="256"/>
      <c r="H43" s="256"/>
      <c r="I43" s="256"/>
      <c r="J43" s="256"/>
      <c r="K43" s="256"/>
      <c r="L43" s="256"/>
      <c r="M43" s="256"/>
      <c r="N43" s="256"/>
      <c r="O43" s="256"/>
      <c r="P43" s="256"/>
    </row>
    <row r="44" spans="1:16" ht="78" customHeight="1">
      <c r="A44" s="256"/>
      <c r="B44" s="256"/>
      <c r="C44" s="256"/>
      <c r="D44" s="256"/>
      <c r="E44" s="321"/>
      <c r="F44" s="256"/>
      <c r="G44" s="256"/>
      <c r="H44" s="256"/>
      <c r="I44" s="256"/>
      <c r="J44" s="256"/>
      <c r="K44" s="256"/>
      <c r="L44" s="256"/>
      <c r="M44" s="256"/>
      <c r="N44" s="256"/>
      <c r="O44" s="256"/>
      <c r="P44" s="256"/>
    </row>
    <row r="45" spans="1:16" ht="78" customHeight="1">
      <c r="A45" s="256"/>
      <c r="B45" s="256"/>
      <c r="C45" s="256"/>
      <c r="D45" s="256"/>
      <c r="E45" s="321"/>
      <c r="F45" s="256"/>
      <c r="G45" s="256"/>
      <c r="H45" s="256"/>
      <c r="I45" s="256"/>
      <c r="J45" s="256"/>
      <c r="K45" s="256"/>
      <c r="L45" s="256"/>
      <c r="M45" s="256"/>
      <c r="N45" s="256"/>
      <c r="O45" s="256"/>
      <c r="P45" s="256"/>
    </row>
    <row r="46" spans="1:16" ht="78" customHeight="1">
      <c r="A46" s="256"/>
      <c r="B46" s="256"/>
      <c r="C46" s="256"/>
      <c r="D46" s="256"/>
      <c r="E46" s="321"/>
      <c r="F46" s="256"/>
      <c r="G46" s="256"/>
      <c r="H46" s="256"/>
      <c r="I46" s="256"/>
      <c r="J46" s="256"/>
      <c r="K46" s="256"/>
      <c r="L46" s="256"/>
      <c r="M46" s="256"/>
      <c r="N46" s="256"/>
      <c r="O46" s="256"/>
      <c r="P46" s="256"/>
    </row>
    <row r="47" spans="1:16" ht="78" customHeight="1">
      <c r="A47" s="256"/>
      <c r="B47" s="256"/>
      <c r="C47" s="256"/>
      <c r="D47" s="256"/>
      <c r="E47" s="321"/>
      <c r="F47" s="256"/>
      <c r="G47" s="256"/>
      <c r="H47" s="256"/>
      <c r="I47" s="256"/>
      <c r="J47" s="256"/>
      <c r="K47" s="256"/>
      <c r="L47" s="256"/>
      <c r="M47" s="256"/>
      <c r="N47" s="256"/>
      <c r="O47" s="256"/>
      <c r="P47" s="256"/>
    </row>
    <row r="48" spans="1:16" ht="78" customHeight="1">
      <c r="A48" s="256"/>
      <c r="B48" s="256"/>
      <c r="C48" s="256"/>
      <c r="D48" s="256"/>
      <c r="E48" s="321"/>
      <c r="F48" s="256"/>
      <c r="G48" s="256"/>
      <c r="H48" s="256"/>
      <c r="I48" s="256"/>
      <c r="J48" s="256"/>
      <c r="K48" s="256"/>
      <c r="L48" s="256"/>
      <c r="M48" s="256"/>
      <c r="N48" s="256"/>
      <c r="O48" s="256"/>
      <c r="P48" s="256"/>
    </row>
    <row r="49" spans="1:16" ht="78" customHeight="1">
      <c r="A49" s="256"/>
      <c r="B49" s="256"/>
      <c r="C49" s="256"/>
      <c r="D49" s="256"/>
      <c r="E49" s="321"/>
      <c r="F49" s="256"/>
      <c r="G49" s="256"/>
      <c r="H49" s="256"/>
      <c r="I49" s="256"/>
      <c r="J49" s="256"/>
      <c r="K49" s="256"/>
      <c r="L49" s="256"/>
      <c r="M49" s="256"/>
      <c r="N49" s="256"/>
      <c r="O49" s="256"/>
      <c r="P49" s="256"/>
    </row>
    <row r="50" spans="1:16" ht="78" customHeight="1">
      <c r="A50" s="256"/>
      <c r="B50" s="256"/>
      <c r="C50" s="256"/>
      <c r="D50" s="256"/>
      <c r="E50" s="321"/>
      <c r="F50" s="256"/>
      <c r="G50" s="256"/>
      <c r="H50" s="256"/>
      <c r="I50" s="256"/>
      <c r="J50" s="256"/>
      <c r="K50" s="256"/>
      <c r="L50" s="256"/>
      <c r="M50" s="256"/>
      <c r="N50" s="256"/>
      <c r="O50" s="256"/>
      <c r="P50" s="256"/>
    </row>
    <row r="51" spans="1:16" ht="78" customHeight="1">
      <c r="A51" s="256"/>
      <c r="B51" s="256"/>
      <c r="C51" s="256"/>
      <c r="D51" s="256"/>
      <c r="E51" s="321"/>
      <c r="F51" s="256"/>
      <c r="G51" s="256"/>
      <c r="H51" s="256"/>
      <c r="I51" s="256"/>
      <c r="J51" s="256"/>
      <c r="K51" s="256"/>
      <c r="L51" s="256"/>
      <c r="M51" s="256"/>
      <c r="N51" s="256"/>
      <c r="O51" s="256"/>
      <c r="P51" s="256"/>
    </row>
    <row r="52" spans="1:16" ht="78" customHeight="1">
      <c r="A52" s="256"/>
      <c r="B52" s="256"/>
      <c r="C52" s="256"/>
      <c r="D52" s="256"/>
      <c r="E52" s="321"/>
      <c r="F52" s="256"/>
      <c r="G52" s="256"/>
      <c r="H52" s="256"/>
      <c r="I52" s="256"/>
      <c r="J52" s="256"/>
      <c r="K52" s="256"/>
      <c r="L52" s="256"/>
      <c r="M52" s="256"/>
      <c r="N52" s="256"/>
      <c r="O52" s="256"/>
      <c r="P52" s="256"/>
    </row>
    <row r="53" spans="1:16" ht="78" customHeight="1">
      <c r="A53" s="256"/>
      <c r="B53" s="256"/>
      <c r="C53" s="256"/>
      <c r="D53" s="256"/>
      <c r="E53" s="321"/>
      <c r="F53" s="256"/>
      <c r="G53" s="256"/>
      <c r="H53" s="256"/>
      <c r="I53" s="256"/>
      <c r="J53" s="256"/>
      <c r="K53" s="256"/>
      <c r="L53" s="256"/>
      <c r="M53" s="256"/>
      <c r="N53" s="256"/>
      <c r="O53" s="256"/>
      <c r="P53" s="256"/>
    </row>
    <row r="54" spans="1:16" ht="78" customHeight="1">
      <c r="A54" s="256"/>
      <c r="B54" s="256"/>
      <c r="C54" s="256"/>
      <c r="D54" s="256"/>
      <c r="E54" s="321"/>
      <c r="F54" s="256"/>
      <c r="G54" s="256"/>
      <c r="H54" s="256"/>
      <c r="I54" s="256"/>
      <c r="J54" s="256"/>
      <c r="K54" s="256"/>
      <c r="L54" s="256"/>
      <c r="M54" s="256"/>
      <c r="N54" s="256"/>
      <c r="O54" s="256"/>
      <c r="P54" s="256"/>
    </row>
    <row r="55" spans="1:16" ht="78" customHeight="1">
      <c r="A55" s="256"/>
      <c r="B55" s="256"/>
      <c r="C55" s="256"/>
      <c r="D55" s="256"/>
      <c r="E55" s="321"/>
      <c r="F55" s="256"/>
      <c r="G55" s="256"/>
      <c r="H55" s="256"/>
      <c r="I55" s="256"/>
      <c r="J55" s="256"/>
      <c r="K55" s="256"/>
      <c r="L55" s="256"/>
      <c r="M55" s="256"/>
      <c r="N55" s="256"/>
      <c r="O55" s="256"/>
      <c r="P55" s="256"/>
    </row>
    <row r="56" spans="1:16" ht="78" customHeight="1">
      <c r="A56" s="256"/>
      <c r="B56" s="256"/>
      <c r="C56" s="256"/>
      <c r="D56" s="256"/>
      <c r="E56" s="321"/>
      <c r="F56" s="256"/>
      <c r="G56" s="256"/>
      <c r="H56" s="256"/>
      <c r="I56" s="256"/>
      <c r="J56" s="256"/>
      <c r="K56" s="256"/>
      <c r="L56" s="256"/>
      <c r="M56" s="256"/>
      <c r="N56" s="256"/>
      <c r="O56" s="256"/>
      <c r="P56" s="256"/>
    </row>
    <row r="57" spans="1:16" ht="78" customHeight="1">
      <c r="A57" s="256"/>
      <c r="B57" s="256"/>
      <c r="C57" s="256"/>
      <c r="D57" s="256"/>
      <c r="E57" s="321"/>
      <c r="F57" s="256"/>
      <c r="G57" s="256"/>
      <c r="H57" s="256"/>
      <c r="I57" s="256"/>
      <c r="J57" s="256"/>
      <c r="K57" s="256"/>
      <c r="L57" s="256"/>
      <c r="M57" s="256"/>
      <c r="N57" s="256"/>
      <c r="O57" s="256"/>
      <c r="P57" s="256"/>
    </row>
    <row r="58" spans="1:16" ht="78" customHeight="1">
      <c r="A58" s="256"/>
      <c r="B58" s="256"/>
      <c r="C58" s="256"/>
      <c r="D58" s="256"/>
      <c r="E58" s="321"/>
      <c r="F58" s="256"/>
      <c r="G58" s="256"/>
      <c r="H58" s="256"/>
      <c r="I58" s="256"/>
      <c r="J58" s="256"/>
      <c r="K58" s="256"/>
      <c r="L58" s="256"/>
      <c r="M58" s="256"/>
      <c r="N58" s="256"/>
      <c r="O58" s="256"/>
      <c r="P58" s="256"/>
    </row>
    <row r="59" spans="1:16" ht="78" customHeight="1">
      <c r="A59" s="256"/>
      <c r="B59" s="256"/>
      <c r="C59" s="256"/>
      <c r="D59" s="256"/>
      <c r="E59" s="321"/>
      <c r="F59" s="256"/>
      <c r="G59" s="256"/>
      <c r="H59" s="256"/>
      <c r="I59" s="256"/>
      <c r="J59" s="256"/>
      <c r="K59" s="256"/>
      <c r="L59" s="256"/>
      <c r="M59" s="256"/>
      <c r="N59" s="256"/>
      <c r="O59" s="256"/>
      <c r="P59" s="256"/>
    </row>
    <row r="60" spans="1:16" ht="78" customHeight="1">
      <c r="A60" s="256"/>
      <c r="B60" s="256"/>
      <c r="C60" s="256"/>
      <c r="D60" s="256"/>
      <c r="E60" s="321"/>
      <c r="F60" s="256"/>
      <c r="G60" s="256"/>
      <c r="H60" s="256"/>
      <c r="I60" s="256"/>
      <c r="J60" s="256"/>
      <c r="K60" s="256"/>
      <c r="L60" s="256"/>
      <c r="M60" s="256"/>
      <c r="N60" s="256"/>
      <c r="O60" s="256"/>
      <c r="P60" s="256"/>
    </row>
    <row r="61" spans="1:16" ht="78" customHeight="1">
      <c r="A61" s="256"/>
      <c r="B61" s="256"/>
      <c r="C61" s="256"/>
      <c r="D61" s="256"/>
      <c r="E61" s="321"/>
      <c r="F61" s="256"/>
      <c r="G61" s="256"/>
      <c r="H61" s="256"/>
      <c r="I61" s="256"/>
      <c r="J61" s="256"/>
      <c r="K61" s="256"/>
      <c r="L61" s="256"/>
      <c r="M61" s="256"/>
      <c r="N61" s="256"/>
      <c r="O61" s="256"/>
      <c r="P61" s="256"/>
    </row>
    <row r="62" spans="1:16" ht="78" customHeight="1">
      <c r="A62" s="256"/>
      <c r="B62" s="256"/>
      <c r="C62" s="256"/>
      <c r="D62" s="256"/>
      <c r="E62" s="321"/>
      <c r="F62" s="256"/>
      <c r="G62" s="256"/>
      <c r="H62" s="256"/>
      <c r="I62" s="256"/>
      <c r="J62" s="256"/>
      <c r="K62" s="256"/>
      <c r="L62" s="256"/>
      <c r="M62" s="256"/>
      <c r="N62" s="256"/>
      <c r="O62" s="256"/>
      <c r="P62" s="256"/>
    </row>
    <row r="63" spans="1:16" ht="78" customHeight="1">
      <c r="A63" s="256"/>
      <c r="B63" s="256"/>
      <c r="C63" s="256"/>
      <c r="D63" s="256"/>
      <c r="E63" s="321"/>
      <c r="F63" s="256"/>
      <c r="G63" s="256"/>
      <c r="H63" s="256"/>
      <c r="I63" s="256"/>
      <c r="J63" s="256"/>
      <c r="K63" s="256"/>
      <c r="L63" s="256"/>
      <c r="M63" s="256"/>
      <c r="N63" s="256"/>
      <c r="O63" s="256"/>
      <c r="P63" s="256"/>
    </row>
    <row r="64" spans="1:16" ht="78" customHeight="1">
      <c r="A64" s="256"/>
      <c r="B64" s="256"/>
      <c r="C64" s="256"/>
      <c r="D64" s="256"/>
      <c r="E64" s="321"/>
      <c r="F64" s="256"/>
      <c r="G64" s="256"/>
      <c r="H64" s="256"/>
      <c r="I64" s="256"/>
      <c r="J64" s="256"/>
      <c r="K64" s="256"/>
      <c r="L64" s="256"/>
      <c r="M64" s="256"/>
      <c r="N64" s="256"/>
      <c r="O64" s="256"/>
      <c r="P64" s="256"/>
    </row>
    <row r="65" spans="1:16" ht="78" customHeight="1">
      <c r="A65" s="256"/>
      <c r="B65" s="256"/>
      <c r="C65" s="256"/>
      <c r="D65" s="256"/>
      <c r="E65" s="321"/>
      <c r="F65" s="256"/>
      <c r="G65" s="256"/>
      <c r="H65" s="256"/>
      <c r="I65" s="256"/>
      <c r="J65" s="256"/>
      <c r="K65" s="256"/>
      <c r="L65" s="256"/>
      <c r="M65" s="256"/>
      <c r="N65" s="256"/>
      <c r="O65" s="256"/>
      <c r="P65" s="256"/>
    </row>
    <row r="66" spans="1:16" ht="78" customHeight="1">
      <c r="A66" s="256"/>
      <c r="B66" s="256"/>
      <c r="C66" s="256"/>
      <c r="D66" s="256"/>
      <c r="E66" s="321"/>
      <c r="F66" s="256"/>
      <c r="G66" s="256"/>
      <c r="H66" s="256"/>
      <c r="I66" s="256"/>
      <c r="J66" s="256"/>
      <c r="K66" s="256"/>
      <c r="L66" s="256"/>
      <c r="M66" s="256"/>
      <c r="N66" s="256"/>
      <c r="O66" s="256"/>
      <c r="P66" s="256"/>
    </row>
    <row r="67" spans="1:16" ht="78" customHeight="1">
      <c r="A67" s="256"/>
      <c r="B67" s="256"/>
      <c r="C67" s="256"/>
      <c r="D67" s="256"/>
      <c r="E67" s="321"/>
      <c r="F67" s="256"/>
      <c r="G67" s="256"/>
      <c r="H67" s="256"/>
      <c r="I67" s="256"/>
      <c r="J67" s="256"/>
      <c r="K67" s="256"/>
      <c r="L67" s="256"/>
      <c r="M67" s="256"/>
      <c r="N67" s="256"/>
      <c r="O67" s="256"/>
      <c r="P67" s="256"/>
    </row>
    <row r="68" spans="1:16" ht="78" customHeight="1">
      <c r="A68" s="256"/>
      <c r="B68" s="256"/>
      <c r="C68" s="256"/>
      <c r="D68" s="256"/>
      <c r="E68" s="321"/>
      <c r="F68" s="256"/>
      <c r="G68" s="256"/>
      <c r="H68" s="256"/>
      <c r="I68" s="256"/>
      <c r="J68" s="256"/>
      <c r="K68" s="256"/>
      <c r="L68" s="256"/>
      <c r="M68" s="256"/>
      <c r="N68" s="256"/>
      <c r="O68" s="256"/>
      <c r="P68" s="256"/>
    </row>
    <row r="69" spans="1:16" ht="78" customHeight="1">
      <c r="A69" s="256"/>
      <c r="B69" s="256"/>
      <c r="C69" s="256"/>
      <c r="D69" s="256"/>
      <c r="E69" s="321"/>
      <c r="F69" s="256"/>
      <c r="G69" s="256"/>
      <c r="H69" s="256"/>
      <c r="I69" s="256"/>
      <c r="J69" s="256"/>
      <c r="K69" s="256"/>
      <c r="L69" s="256"/>
      <c r="M69" s="256"/>
      <c r="N69" s="256"/>
      <c r="O69" s="256"/>
      <c r="P69" s="256"/>
    </row>
    <row r="70" spans="1:16" ht="78" customHeight="1">
      <c r="A70" s="256"/>
      <c r="B70" s="256"/>
      <c r="C70" s="256"/>
      <c r="D70" s="256"/>
      <c r="E70" s="321"/>
      <c r="F70" s="256"/>
      <c r="G70" s="256"/>
      <c r="H70" s="256"/>
      <c r="I70" s="256"/>
      <c r="J70" s="256"/>
      <c r="K70" s="256"/>
      <c r="L70" s="256"/>
      <c r="M70" s="256"/>
      <c r="N70" s="256"/>
      <c r="O70" s="256"/>
      <c r="P70" s="256"/>
    </row>
    <row r="71" spans="1:16" ht="78" customHeight="1">
      <c r="A71" s="256"/>
      <c r="B71" s="256"/>
      <c r="C71" s="256"/>
      <c r="D71" s="256"/>
      <c r="E71" s="321"/>
      <c r="F71" s="256"/>
      <c r="G71" s="256"/>
      <c r="H71" s="256"/>
      <c r="I71" s="256"/>
      <c r="J71" s="256"/>
      <c r="K71" s="256"/>
      <c r="L71" s="256"/>
      <c r="M71" s="256"/>
      <c r="N71" s="256"/>
      <c r="O71" s="256"/>
      <c r="P71" s="256"/>
    </row>
    <row r="72" spans="1:16" ht="78" customHeight="1">
      <c r="A72" s="256"/>
      <c r="B72" s="256"/>
      <c r="C72" s="256"/>
      <c r="D72" s="256"/>
      <c r="E72" s="321"/>
      <c r="F72" s="256"/>
      <c r="G72" s="256"/>
      <c r="H72" s="256"/>
      <c r="I72" s="256"/>
      <c r="J72" s="256"/>
      <c r="K72" s="256"/>
      <c r="L72" s="256"/>
      <c r="M72" s="256"/>
      <c r="N72" s="256"/>
      <c r="O72" s="256"/>
      <c r="P72" s="256"/>
    </row>
    <row r="73" spans="1:16" ht="78" customHeight="1">
      <c r="A73" s="256"/>
      <c r="B73" s="256"/>
      <c r="C73" s="256"/>
      <c r="D73" s="256"/>
      <c r="E73" s="321"/>
      <c r="F73" s="256"/>
      <c r="G73" s="256"/>
      <c r="H73" s="256"/>
      <c r="I73" s="256"/>
      <c r="J73" s="256"/>
      <c r="K73" s="256"/>
      <c r="L73" s="256"/>
      <c r="M73" s="256"/>
      <c r="N73" s="256"/>
      <c r="O73" s="256"/>
      <c r="P73" s="256"/>
    </row>
    <row r="74" spans="1:16" ht="78" customHeight="1">
      <c r="A74" s="256"/>
      <c r="B74" s="256"/>
      <c r="C74" s="256"/>
      <c r="D74" s="256"/>
      <c r="E74" s="321"/>
      <c r="F74" s="256"/>
      <c r="G74" s="256"/>
      <c r="H74" s="256"/>
      <c r="I74" s="256"/>
      <c r="J74" s="256"/>
      <c r="K74" s="256"/>
      <c r="L74" s="256"/>
      <c r="M74" s="256"/>
      <c r="N74" s="256"/>
      <c r="O74" s="256"/>
      <c r="P74" s="256"/>
    </row>
    <row r="75" spans="1:16" ht="78" customHeight="1">
      <c r="A75" s="256"/>
      <c r="B75" s="256"/>
      <c r="C75" s="256"/>
      <c r="D75" s="256"/>
      <c r="E75" s="321"/>
      <c r="F75" s="256"/>
      <c r="G75" s="256"/>
      <c r="H75" s="256"/>
      <c r="I75" s="256"/>
      <c r="J75" s="256"/>
      <c r="K75" s="256"/>
      <c r="L75" s="256"/>
      <c r="M75" s="256"/>
      <c r="N75" s="256"/>
      <c r="O75" s="256"/>
      <c r="P75" s="256"/>
    </row>
    <row r="76" spans="1:16" ht="78" customHeight="1">
      <c r="A76" s="256"/>
      <c r="B76" s="256"/>
      <c r="C76" s="256"/>
      <c r="D76" s="256"/>
      <c r="E76" s="321"/>
      <c r="F76" s="256"/>
      <c r="G76" s="256"/>
      <c r="H76" s="256"/>
      <c r="I76" s="256"/>
      <c r="J76" s="256"/>
      <c r="K76" s="256"/>
      <c r="L76" s="256"/>
      <c r="M76" s="256"/>
      <c r="N76" s="256"/>
      <c r="O76" s="256"/>
      <c r="P76" s="256"/>
    </row>
    <row r="77" spans="1:16" ht="78" customHeight="1">
      <c r="A77" s="256"/>
      <c r="B77" s="256"/>
      <c r="C77" s="256"/>
      <c r="D77" s="256"/>
      <c r="E77" s="321"/>
      <c r="F77" s="256"/>
      <c r="G77" s="256"/>
      <c r="H77" s="256"/>
      <c r="I77" s="256"/>
      <c r="J77" s="256"/>
      <c r="K77" s="256"/>
      <c r="L77" s="256"/>
      <c r="M77" s="256"/>
      <c r="N77" s="256"/>
      <c r="O77" s="256"/>
      <c r="P77" s="256"/>
    </row>
    <row r="78" spans="1:16" ht="78" customHeight="1">
      <c r="A78" s="256"/>
      <c r="B78" s="256"/>
      <c r="C78" s="256"/>
      <c r="D78" s="256"/>
      <c r="E78" s="321"/>
      <c r="F78" s="256"/>
      <c r="G78" s="256"/>
      <c r="H78" s="256"/>
      <c r="I78" s="256"/>
      <c r="J78" s="256"/>
      <c r="K78" s="256"/>
      <c r="L78" s="256"/>
      <c r="M78" s="256"/>
      <c r="N78" s="256"/>
      <c r="O78" s="256"/>
      <c r="P78" s="256"/>
    </row>
    <row r="79" spans="1:16" ht="78" customHeight="1">
      <c r="A79" s="256"/>
      <c r="B79" s="256"/>
      <c r="C79" s="256"/>
      <c r="D79" s="256"/>
      <c r="E79" s="321"/>
      <c r="F79" s="256"/>
      <c r="G79" s="256"/>
      <c r="H79" s="256"/>
      <c r="I79" s="256"/>
      <c r="J79" s="256"/>
      <c r="K79" s="256"/>
      <c r="L79" s="256"/>
      <c r="M79" s="256"/>
      <c r="N79" s="256"/>
      <c r="O79" s="256"/>
      <c r="P79" s="256"/>
    </row>
    <row r="80" spans="1:16" ht="78" customHeight="1">
      <c r="A80" s="256"/>
      <c r="B80" s="256"/>
      <c r="C80" s="256"/>
      <c r="D80" s="256"/>
      <c r="E80" s="321"/>
      <c r="F80" s="256"/>
      <c r="G80" s="256"/>
      <c r="H80" s="256"/>
      <c r="I80" s="256"/>
      <c r="J80" s="256"/>
      <c r="K80" s="256"/>
      <c r="L80" s="256"/>
      <c r="M80" s="256"/>
      <c r="N80" s="256"/>
      <c r="O80" s="256"/>
      <c r="P80" s="256"/>
    </row>
    <row r="81" spans="1:16" ht="78" customHeight="1">
      <c r="A81" s="256"/>
      <c r="B81" s="256"/>
      <c r="C81" s="256"/>
      <c r="D81" s="256"/>
      <c r="E81" s="321"/>
      <c r="F81" s="256"/>
      <c r="G81" s="256"/>
      <c r="H81" s="256"/>
      <c r="I81" s="256"/>
      <c r="J81" s="256"/>
      <c r="K81" s="256"/>
      <c r="L81" s="256"/>
      <c r="M81" s="256"/>
      <c r="N81" s="256"/>
      <c r="O81" s="256"/>
      <c r="P81" s="256"/>
    </row>
    <row r="82" spans="1:16" ht="78" customHeight="1">
      <c r="A82" s="256"/>
      <c r="B82" s="256"/>
      <c r="C82" s="256"/>
      <c r="D82" s="256"/>
      <c r="E82" s="321"/>
      <c r="F82" s="256"/>
      <c r="G82" s="256"/>
      <c r="H82" s="256"/>
      <c r="I82" s="256"/>
      <c r="J82" s="256"/>
      <c r="K82" s="256"/>
      <c r="L82" s="256"/>
      <c r="M82" s="256"/>
      <c r="N82" s="256"/>
      <c r="O82" s="256"/>
      <c r="P82" s="256"/>
    </row>
    <row r="83" spans="1:16" ht="78" customHeight="1">
      <c r="A83" s="256"/>
      <c r="B83" s="256"/>
      <c r="C83" s="256"/>
      <c r="D83" s="256"/>
      <c r="E83" s="321"/>
      <c r="F83" s="256"/>
      <c r="G83" s="256"/>
      <c r="H83" s="256"/>
      <c r="I83" s="256"/>
      <c r="J83" s="256"/>
      <c r="K83" s="256"/>
      <c r="L83" s="256"/>
      <c r="M83" s="256"/>
      <c r="N83" s="256"/>
      <c r="O83" s="256"/>
      <c r="P83" s="256"/>
    </row>
    <row r="84" spans="1:16" ht="78" customHeight="1">
      <c r="A84" s="256"/>
      <c r="B84" s="256"/>
      <c r="C84" s="256"/>
      <c r="D84" s="256"/>
      <c r="E84" s="321"/>
      <c r="F84" s="256"/>
      <c r="G84" s="256"/>
      <c r="H84" s="256"/>
      <c r="I84" s="256"/>
      <c r="J84" s="256"/>
      <c r="K84" s="256"/>
      <c r="L84" s="256"/>
      <c r="M84" s="256"/>
      <c r="N84" s="256"/>
      <c r="O84" s="256"/>
      <c r="P84" s="256"/>
    </row>
    <row r="85" spans="1:16" ht="78" customHeight="1">
      <c r="A85" s="256"/>
      <c r="B85" s="256"/>
      <c r="C85" s="256"/>
      <c r="D85" s="256"/>
      <c r="E85" s="321"/>
      <c r="F85" s="256"/>
      <c r="G85" s="256"/>
      <c r="H85" s="256"/>
      <c r="I85" s="256"/>
      <c r="J85" s="256"/>
      <c r="K85" s="256"/>
      <c r="L85" s="256"/>
      <c r="M85" s="256"/>
      <c r="N85" s="256"/>
      <c r="O85" s="256"/>
      <c r="P85" s="256"/>
    </row>
    <row r="86" spans="1:16" ht="78" customHeight="1">
      <c r="A86" s="256"/>
      <c r="B86" s="256"/>
      <c r="C86" s="256"/>
      <c r="D86" s="256"/>
      <c r="E86" s="321"/>
      <c r="F86" s="256"/>
      <c r="G86" s="256"/>
      <c r="H86" s="256"/>
      <c r="I86" s="256"/>
      <c r="J86" s="256"/>
      <c r="K86" s="256"/>
      <c r="L86" s="256"/>
      <c r="M86" s="256"/>
      <c r="N86" s="256"/>
      <c r="O86" s="256"/>
      <c r="P86" s="256"/>
    </row>
    <row r="87" spans="1:16" ht="78" customHeight="1">
      <c r="A87" s="256"/>
      <c r="B87" s="256"/>
      <c r="C87" s="256"/>
      <c r="D87" s="256"/>
      <c r="E87" s="321"/>
      <c r="F87" s="256"/>
      <c r="G87" s="256"/>
      <c r="H87" s="256"/>
      <c r="I87" s="256"/>
      <c r="J87" s="256"/>
      <c r="K87" s="256"/>
      <c r="L87" s="256"/>
      <c r="M87" s="256"/>
      <c r="N87" s="256"/>
      <c r="O87" s="256"/>
      <c r="P87" s="256"/>
    </row>
    <row r="88" spans="1:16" ht="78" customHeight="1">
      <c r="A88" s="256"/>
      <c r="B88" s="256"/>
      <c r="C88" s="256"/>
      <c r="D88" s="256"/>
      <c r="E88" s="321"/>
      <c r="F88" s="256"/>
      <c r="G88" s="256"/>
      <c r="H88" s="256"/>
      <c r="I88" s="256"/>
      <c r="J88" s="256"/>
      <c r="K88" s="256"/>
      <c r="L88" s="256"/>
      <c r="M88" s="256"/>
      <c r="N88" s="256"/>
      <c r="O88" s="256"/>
      <c r="P88" s="256"/>
    </row>
    <row r="89" spans="1:16" ht="78" customHeight="1">
      <c r="A89" s="256"/>
      <c r="B89" s="256"/>
      <c r="C89" s="256"/>
      <c r="D89" s="256"/>
      <c r="E89" s="321"/>
      <c r="F89" s="256"/>
      <c r="G89" s="256"/>
      <c r="H89" s="256"/>
      <c r="I89" s="256"/>
      <c r="J89" s="256"/>
      <c r="K89" s="256"/>
      <c r="L89" s="256"/>
      <c r="M89" s="256"/>
      <c r="N89" s="256"/>
      <c r="O89" s="256"/>
      <c r="P89" s="256"/>
    </row>
    <row r="90" spans="1:16" ht="78" customHeight="1">
      <c r="A90" s="256"/>
      <c r="B90" s="256"/>
      <c r="C90" s="256"/>
      <c r="D90" s="256"/>
      <c r="E90" s="321"/>
      <c r="F90" s="256"/>
      <c r="G90" s="256"/>
      <c r="H90" s="256"/>
      <c r="I90" s="256"/>
      <c r="J90" s="256"/>
      <c r="K90" s="256"/>
      <c r="L90" s="256"/>
      <c r="M90" s="256"/>
      <c r="N90" s="256"/>
      <c r="O90" s="256"/>
      <c r="P90" s="256"/>
    </row>
    <row r="91" spans="1:16" ht="78" customHeight="1">
      <c r="A91" s="256"/>
      <c r="B91" s="256"/>
      <c r="C91" s="256"/>
      <c r="D91" s="256"/>
      <c r="E91" s="321"/>
      <c r="F91" s="256"/>
      <c r="G91" s="256"/>
      <c r="H91" s="256"/>
      <c r="I91" s="256"/>
      <c r="J91" s="256"/>
      <c r="K91" s="256"/>
      <c r="L91" s="256"/>
      <c r="M91" s="256"/>
      <c r="N91" s="256"/>
      <c r="O91" s="256"/>
      <c r="P91" s="256"/>
    </row>
    <row r="92" spans="1:16" ht="78" customHeight="1">
      <c r="A92" s="256"/>
      <c r="B92" s="256"/>
      <c r="C92" s="256"/>
      <c r="D92" s="256"/>
      <c r="E92" s="321"/>
      <c r="F92" s="256"/>
      <c r="G92" s="256"/>
      <c r="H92" s="256"/>
      <c r="I92" s="256"/>
      <c r="J92" s="256"/>
      <c r="K92" s="256"/>
      <c r="L92" s="256"/>
      <c r="M92" s="256"/>
      <c r="N92" s="256"/>
      <c r="O92" s="256"/>
      <c r="P92" s="256"/>
    </row>
    <row r="93" spans="1:16" ht="78" customHeight="1">
      <c r="A93" s="256"/>
      <c r="B93" s="256"/>
      <c r="C93" s="256"/>
      <c r="D93" s="256"/>
      <c r="E93" s="321"/>
      <c r="F93" s="256"/>
      <c r="G93" s="256"/>
      <c r="H93" s="256"/>
      <c r="I93" s="256"/>
      <c r="J93" s="256"/>
      <c r="K93" s="256"/>
      <c r="L93" s="256"/>
      <c r="M93" s="256"/>
      <c r="N93" s="256"/>
      <c r="O93" s="256"/>
      <c r="P93" s="256"/>
    </row>
    <row r="94" spans="1:16" ht="78" customHeight="1">
      <c r="A94" s="256"/>
      <c r="B94" s="256"/>
      <c r="C94" s="256"/>
      <c r="D94" s="256"/>
      <c r="E94" s="321"/>
      <c r="F94" s="256"/>
      <c r="G94" s="256"/>
      <c r="H94" s="256"/>
      <c r="I94" s="256"/>
      <c r="J94" s="256"/>
      <c r="K94" s="256"/>
      <c r="L94" s="256"/>
      <c r="M94" s="256"/>
      <c r="N94" s="256"/>
      <c r="O94" s="256"/>
      <c r="P94" s="256"/>
    </row>
    <row r="95" spans="1:16" ht="78" customHeight="1">
      <c r="A95" s="256"/>
      <c r="B95" s="256"/>
      <c r="C95" s="256"/>
      <c r="D95" s="256"/>
      <c r="E95" s="321"/>
      <c r="F95" s="256"/>
      <c r="G95" s="256"/>
      <c r="H95" s="256"/>
      <c r="I95" s="256"/>
      <c r="J95" s="256"/>
      <c r="K95" s="256"/>
      <c r="L95" s="256"/>
      <c r="M95" s="256"/>
      <c r="N95" s="256"/>
      <c r="O95" s="256"/>
      <c r="P95" s="256"/>
    </row>
    <row r="96" spans="1:16" ht="78" customHeight="1">
      <c r="A96" s="256"/>
      <c r="B96" s="256"/>
      <c r="C96" s="256"/>
      <c r="D96" s="256"/>
      <c r="E96" s="321"/>
      <c r="F96" s="256"/>
      <c r="G96" s="256"/>
      <c r="H96" s="256"/>
      <c r="I96" s="256"/>
      <c r="J96" s="256"/>
      <c r="K96" s="256"/>
      <c r="L96" s="256"/>
      <c r="M96" s="256"/>
      <c r="N96" s="256"/>
      <c r="O96" s="256"/>
      <c r="P96" s="256"/>
    </row>
    <row r="97" spans="1:16" ht="78" customHeight="1">
      <c r="A97" s="256"/>
      <c r="B97" s="256"/>
      <c r="C97" s="256"/>
      <c r="D97" s="256"/>
      <c r="E97" s="321"/>
      <c r="F97" s="256"/>
      <c r="G97" s="256"/>
      <c r="H97" s="256"/>
      <c r="I97" s="256"/>
      <c r="J97" s="256"/>
      <c r="K97" s="256"/>
      <c r="L97" s="256"/>
      <c r="M97" s="256"/>
      <c r="N97" s="256"/>
      <c r="O97" s="256"/>
      <c r="P97" s="256"/>
    </row>
    <row r="98" spans="1:16" ht="78" customHeight="1">
      <c r="A98" s="256"/>
      <c r="B98" s="256"/>
      <c r="C98" s="256"/>
      <c r="D98" s="256"/>
      <c r="E98" s="321"/>
      <c r="F98" s="256"/>
      <c r="G98" s="256"/>
      <c r="H98" s="256"/>
      <c r="I98" s="256"/>
      <c r="J98" s="256"/>
      <c r="K98" s="256"/>
      <c r="L98" s="256"/>
      <c r="M98" s="256"/>
      <c r="N98" s="256"/>
      <c r="O98" s="256"/>
      <c r="P98" s="256"/>
    </row>
    <row r="99" spans="1:16" ht="78" customHeight="1">
      <c r="A99" s="256"/>
      <c r="B99" s="256"/>
      <c r="C99" s="256"/>
      <c r="D99" s="256"/>
      <c r="E99" s="321"/>
      <c r="F99" s="256"/>
      <c r="G99" s="256"/>
      <c r="H99" s="256"/>
      <c r="I99" s="256"/>
      <c r="J99" s="256"/>
      <c r="K99" s="256"/>
      <c r="L99" s="256"/>
      <c r="M99" s="256"/>
      <c r="N99" s="256"/>
      <c r="O99" s="256"/>
      <c r="P99" s="256"/>
    </row>
    <row r="100" spans="1:16" ht="78" customHeight="1">
      <c r="A100" s="256"/>
      <c r="B100" s="256"/>
      <c r="C100" s="256"/>
      <c r="D100" s="256"/>
      <c r="E100" s="321"/>
      <c r="F100" s="256"/>
      <c r="G100" s="256"/>
      <c r="H100" s="256"/>
      <c r="I100" s="256"/>
      <c r="J100" s="256"/>
      <c r="K100" s="256"/>
      <c r="L100" s="256"/>
      <c r="M100" s="256"/>
      <c r="N100" s="256"/>
      <c r="O100" s="256"/>
      <c r="P100" s="256"/>
    </row>
    <row r="101" spans="1:16" ht="78" customHeight="1">
      <c r="A101" s="256"/>
      <c r="B101" s="256"/>
      <c r="C101" s="256"/>
      <c r="D101" s="256"/>
      <c r="E101" s="321"/>
      <c r="F101" s="256"/>
      <c r="G101" s="256"/>
      <c r="H101" s="256"/>
      <c r="I101" s="256"/>
      <c r="J101" s="256"/>
      <c r="K101" s="256"/>
      <c r="L101" s="256"/>
      <c r="M101" s="256"/>
      <c r="N101" s="256"/>
      <c r="O101" s="256"/>
      <c r="P101" s="256"/>
    </row>
    <row r="102" spans="1:16" ht="78" customHeight="1">
      <c r="A102" s="256"/>
      <c r="B102" s="256"/>
      <c r="C102" s="256"/>
      <c r="D102" s="256"/>
      <c r="E102" s="321"/>
      <c r="F102" s="256"/>
      <c r="G102" s="256"/>
      <c r="H102" s="256"/>
      <c r="I102" s="256"/>
      <c r="J102" s="256"/>
      <c r="K102" s="256"/>
      <c r="L102" s="256"/>
      <c r="M102" s="256"/>
      <c r="N102" s="256"/>
      <c r="O102" s="256"/>
      <c r="P102" s="256"/>
    </row>
    <row r="103" spans="1:16" ht="78" customHeight="1">
      <c r="A103" s="256"/>
      <c r="B103" s="256"/>
      <c r="C103" s="256"/>
      <c r="D103" s="256"/>
      <c r="E103" s="321"/>
      <c r="F103" s="256"/>
      <c r="G103" s="256"/>
      <c r="H103" s="256"/>
      <c r="I103" s="256"/>
      <c r="J103" s="256"/>
      <c r="K103" s="256"/>
      <c r="L103" s="256"/>
      <c r="M103" s="256"/>
      <c r="N103" s="256"/>
      <c r="O103" s="256"/>
      <c r="P103" s="256"/>
    </row>
    <row r="104" spans="1:16" ht="78" customHeight="1">
      <c r="A104" s="256"/>
      <c r="B104" s="256"/>
      <c r="C104" s="256"/>
      <c r="D104" s="256"/>
      <c r="E104" s="321"/>
      <c r="F104" s="256"/>
      <c r="G104" s="256"/>
      <c r="H104" s="256"/>
      <c r="I104" s="256"/>
      <c r="J104" s="256"/>
      <c r="K104" s="256"/>
      <c r="L104" s="256"/>
      <c r="M104" s="256"/>
      <c r="N104" s="256"/>
      <c r="O104" s="256"/>
      <c r="P104" s="256"/>
    </row>
    <row r="105" spans="1:16" ht="78" customHeight="1">
      <c r="A105" s="256"/>
      <c r="B105" s="256"/>
      <c r="C105" s="256"/>
      <c r="D105" s="256"/>
      <c r="E105" s="321"/>
      <c r="F105" s="256"/>
      <c r="G105" s="256"/>
      <c r="H105" s="256"/>
      <c r="I105" s="256"/>
      <c r="J105" s="256"/>
      <c r="K105" s="256"/>
      <c r="L105" s="256"/>
      <c r="M105" s="256"/>
      <c r="N105" s="256"/>
      <c r="O105" s="256"/>
      <c r="P105" s="256"/>
    </row>
    <row r="106" spans="1:16" ht="78" customHeight="1">
      <c r="A106" s="256"/>
      <c r="B106" s="256"/>
      <c r="C106" s="256"/>
      <c r="D106" s="256"/>
      <c r="E106" s="321"/>
      <c r="F106" s="256"/>
      <c r="G106" s="256"/>
      <c r="H106" s="256"/>
      <c r="I106" s="256"/>
      <c r="J106" s="256"/>
      <c r="K106" s="256"/>
      <c r="L106" s="256"/>
      <c r="M106" s="256"/>
      <c r="N106" s="256"/>
      <c r="O106" s="256"/>
      <c r="P106" s="256"/>
    </row>
    <row r="107" spans="1:16" ht="78" customHeight="1">
      <c r="A107" s="256"/>
      <c r="B107" s="256"/>
      <c r="C107" s="256"/>
      <c r="D107" s="256"/>
      <c r="E107" s="321"/>
      <c r="F107" s="256"/>
      <c r="G107" s="256"/>
      <c r="H107" s="256"/>
      <c r="I107" s="256"/>
      <c r="J107" s="256"/>
      <c r="K107" s="256"/>
      <c r="L107" s="256"/>
      <c r="M107" s="256"/>
      <c r="N107" s="256"/>
      <c r="O107" s="256"/>
      <c r="P107" s="256"/>
    </row>
    <row r="108" spans="1:16" ht="78" customHeight="1">
      <c r="A108" s="256"/>
      <c r="B108" s="256"/>
      <c r="C108" s="256"/>
      <c r="D108" s="256"/>
      <c r="E108" s="321"/>
      <c r="F108" s="256"/>
      <c r="G108" s="256"/>
      <c r="H108" s="256"/>
      <c r="I108" s="256"/>
      <c r="J108" s="256"/>
      <c r="K108" s="256"/>
      <c r="L108" s="256"/>
      <c r="M108" s="256"/>
      <c r="N108" s="256"/>
      <c r="O108" s="256"/>
      <c r="P108" s="256"/>
    </row>
    <row r="109" spans="1:16" ht="78" customHeight="1">
      <c r="A109" s="256"/>
      <c r="B109" s="256"/>
      <c r="C109" s="256"/>
      <c r="D109" s="256"/>
      <c r="E109" s="321"/>
      <c r="F109" s="256"/>
      <c r="G109" s="256"/>
      <c r="H109" s="256"/>
      <c r="I109" s="256"/>
      <c r="J109" s="256"/>
      <c r="K109" s="256"/>
      <c r="L109" s="256"/>
      <c r="M109" s="256"/>
      <c r="N109" s="256"/>
      <c r="O109" s="256"/>
      <c r="P109" s="256"/>
    </row>
    <row r="110" spans="1:16" ht="78" customHeight="1">
      <c r="A110" s="256"/>
      <c r="B110" s="256"/>
      <c r="C110" s="256"/>
      <c r="D110" s="256"/>
      <c r="E110" s="321"/>
      <c r="F110" s="256"/>
      <c r="G110" s="256"/>
      <c r="H110" s="256"/>
      <c r="I110" s="256"/>
      <c r="J110" s="256"/>
      <c r="K110" s="256"/>
      <c r="L110" s="256"/>
      <c r="M110" s="256"/>
      <c r="N110" s="256"/>
      <c r="O110" s="256"/>
      <c r="P110" s="256"/>
    </row>
    <row r="111" spans="1:16" ht="78" customHeight="1">
      <c r="A111" s="256"/>
      <c r="B111" s="256"/>
      <c r="C111" s="256"/>
      <c r="D111" s="256"/>
      <c r="E111" s="321"/>
      <c r="F111" s="256"/>
      <c r="G111" s="256"/>
      <c r="H111" s="256"/>
      <c r="I111" s="256"/>
      <c r="J111" s="256"/>
      <c r="K111" s="256"/>
      <c r="L111" s="256"/>
      <c r="M111" s="256"/>
      <c r="N111" s="256"/>
      <c r="O111" s="256"/>
      <c r="P111" s="256"/>
    </row>
    <row r="112" spans="1:16" ht="78" customHeight="1">
      <c r="A112" s="256"/>
      <c r="B112" s="256"/>
      <c r="C112" s="256"/>
      <c r="D112" s="256"/>
      <c r="E112" s="321"/>
      <c r="F112" s="256"/>
      <c r="G112" s="256"/>
      <c r="H112" s="256"/>
      <c r="I112" s="256"/>
      <c r="J112" s="256"/>
      <c r="K112" s="256"/>
      <c r="L112" s="256"/>
      <c r="M112" s="256"/>
      <c r="N112" s="256"/>
      <c r="O112" s="256"/>
      <c r="P112" s="256"/>
    </row>
    <row r="113" spans="1:16" ht="78" customHeight="1">
      <c r="A113" s="256"/>
      <c r="B113" s="256"/>
      <c r="C113" s="256"/>
      <c r="D113" s="256"/>
      <c r="E113" s="321"/>
      <c r="F113" s="256"/>
      <c r="G113" s="256"/>
      <c r="H113" s="256"/>
      <c r="I113" s="256"/>
      <c r="J113" s="256"/>
      <c r="K113" s="256"/>
      <c r="L113" s="256"/>
      <c r="M113" s="256"/>
      <c r="N113" s="256"/>
      <c r="O113" s="256"/>
      <c r="P113" s="256"/>
    </row>
    <row r="114" spans="1:16" ht="78" customHeight="1">
      <c r="A114" s="256"/>
      <c r="B114" s="256"/>
      <c r="C114" s="256"/>
      <c r="D114" s="256"/>
      <c r="E114" s="321"/>
      <c r="F114" s="256"/>
      <c r="G114" s="256"/>
      <c r="H114" s="256"/>
      <c r="I114" s="256"/>
      <c r="J114" s="256"/>
      <c r="K114" s="256"/>
      <c r="L114" s="256"/>
      <c r="M114" s="256"/>
      <c r="N114" s="256"/>
      <c r="O114" s="256"/>
      <c r="P114" s="256"/>
    </row>
    <row r="115" spans="1:16" ht="78" customHeight="1">
      <c r="A115" s="256"/>
      <c r="B115" s="256"/>
      <c r="C115" s="256"/>
      <c r="D115" s="256"/>
      <c r="E115" s="321"/>
      <c r="F115" s="256"/>
      <c r="G115" s="256"/>
      <c r="H115" s="256"/>
      <c r="I115" s="256"/>
      <c r="J115" s="256"/>
      <c r="K115" s="256"/>
      <c r="L115" s="256"/>
      <c r="M115" s="256"/>
      <c r="N115" s="256"/>
      <c r="O115" s="256"/>
      <c r="P115" s="256"/>
    </row>
    <row r="116" spans="1:16" ht="78" customHeight="1">
      <c r="A116" s="256"/>
      <c r="B116" s="256"/>
      <c r="C116" s="256"/>
      <c r="D116" s="256"/>
      <c r="E116" s="321"/>
      <c r="F116" s="256"/>
      <c r="G116" s="256"/>
      <c r="H116" s="256"/>
      <c r="I116" s="256"/>
      <c r="J116" s="256"/>
      <c r="K116" s="256"/>
      <c r="L116" s="256"/>
      <c r="M116" s="256"/>
      <c r="N116" s="256"/>
      <c r="O116" s="256"/>
      <c r="P116" s="256"/>
    </row>
    <row r="117" spans="1:16" ht="78" customHeight="1">
      <c r="A117" s="256"/>
      <c r="B117" s="256"/>
      <c r="C117" s="256"/>
      <c r="D117" s="256"/>
      <c r="E117" s="321"/>
      <c r="F117" s="256"/>
      <c r="G117" s="256"/>
      <c r="H117" s="256"/>
      <c r="I117" s="256"/>
      <c r="J117" s="256"/>
      <c r="K117" s="256"/>
      <c r="L117" s="256"/>
      <c r="M117" s="256"/>
      <c r="N117" s="256"/>
      <c r="O117" s="256"/>
      <c r="P117" s="256"/>
    </row>
    <row r="118" spans="1:16" ht="78" customHeight="1">
      <c r="A118" s="256"/>
      <c r="B118" s="256"/>
      <c r="C118" s="256"/>
      <c r="D118" s="256"/>
      <c r="E118" s="321"/>
      <c r="F118" s="256"/>
      <c r="G118" s="256"/>
      <c r="H118" s="256"/>
      <c r="I118" s="256"/>
      <c r="J118" s="256"/>
      <c r="K118" s="256"/>
      <c r="L118" s="256"/>
      <c r="M118" s="256"/>
      <c r="N118" s="256"/>
      <c r="O118" s="256"/>
      <c r="P118" s="256"/>
    </row>
    <row r="119" spans="1:16" ht="78" customHeight="1">
      <c r="A119" s="256"/>
      <c r="B119" s="256"/>
      <c r="C119" s="256"/>
      <c r="D119" s="256"/>
      <c r="E119" s="321"/>
      <c r="F119" s="256"/>
      <c r="G119" s="256"/>
      <c r="H119" s="256"/>
      <c r="I119" s="256"/>
      <c r="J119" s="256"/>
      <c r="K119" s="256"/>
      <c r="L119" s="256"/>
      <c r="M119" s="256"/>
      <c r="N119" s="256"/>
      <c r="O119" s="256"/>
      <c r="P119" s="256"/>
    </row>
    <row r="120" spans="1:16" ht="78" customHeight="1">
      <c r="A120" s="256"/>
      <c r="B120" s="256"/>
      <c r="C120" s="256"/>
      <c r="D120" s="256"/>
      <c r="E120" s="321"/>
      <c r="F120" s="256"/>
      <c r="G120" s="256"/>
      <c r="H120" s="256"/>
      <c r="I120" s="256"/>
      <c r="J120" s="256"/>
      <c r="K120" s="256"/>
      <c r="L120" s="256"/>
      <c r="M120" s="256"/>
      <c r="N120" s="256"/>
      <c r="O120" s="256"/>
      <c r="P120" s="256"/>
    </row>
    <row r="121" spans="1:16" ht="78" customHeight="1">
      <c r="A121" s="256"/>
      <c r="B121" s="256"/>
      <c r="C121" s="256"/>
      <c r="D121" s="256"/>
      <c r="E121" s="321"/>
      <c r="F121" s="256"/>
      <c r="G121" s="256"/>
      <c r="H121" s="256"/>
      <c r="I121" s="256"/>
      <c r="J121" s="256"/>
      <c r="K121" s="256"/>
      <c r="L121" s="256"/>
      <c r="M121" s="256"/>
      <c r="N121" s="256"/>
      <c r="O121" s="256"/>
      <c r="P121" s="256"/>
    </row>
    <row r="122" spans="1:16" ht="78" customHeight="1">
      <c r="A122" s="256"/>
      <c r="B122" s="256"/>
      <c r="C122" s="256"/>
      <c r="D122" s="256"/>
      <c r="E122" s="321"/>
      <c r="F122" s="256"/>
      <c r="G122" s="256"/>
      <c r="H122" s="256"/>
      <c r="I122" s="256"/>
      <c r="J122" s="256"/>
      <c r="K122" s="256"/>
      <c r="L122" s="256"/>
      <c r="M122" s="256"/>
      <c r="N122" s="256"/>
      <c r="O122" s="256"/>
      <c r="P122" s="256"/>
    </row>
    <row r="123" spans="1:16" ht="78" customHeight="1">
      <c r="A123" s="256"/>
      <c r="B123" s="256"/>
      <c r="C123" s="256"/>
      <c r="D123" s="256"/>
      <c r="E123" s="321"/>
      <c r="F123" s="256"/>
      <c r="G123" s="256"/>
      <c r="H123" s="256"/>
      <c r="I123" s="256"/>
      <c r="J123" s="256"/>
      <c r="K123" s="256"/>
      <c r="L123" s="256"/>
      <c r="M123" s="256"/>
      <c r="N123" s="256"/>
      <c r="O123" s="256"/>
      <c r="P123" s="256"/>
    </row>
    <row r="124" spans="1:16" ht="78" customHeight="1">
      <c r="A124" s="256"/>
      <c r="B124" s="256"/>
      <c r="C124" s="256"/>
      <c r="D124" s="256"/>
      <c r="E124" s="321"/>
      <c r="F124" s="256"/>
      <c r="G124" s="256"/>
      <c r="H124" s="256"/>
      <c r="I124" s="256"/>
      <c r="J124" s="256"/>
      <c r="K124" s="256"/>
      <c r="L124" s="256"/>
      <c r="M124" s="256"/>
      <c r="N124" s="256"/>
      <c r="O124" s="256"/>
      <c r="P124" s="256"/>
    </row>
    <row r="125" spans="1:16" ht="78" customHeight="1">
      <c r="A125" s="256"/>
      <c r="B125" s="256"/>
      <c r="C125" s="256"/>
      <c r="D125" s="256"/>
      <c r="E125" s="321"/>
      <c r="F125" s="256"/>
      <c r="G125" s="256"/>
      <c r="H125" s="256"/>
      <c r="I125" s="256"/>
      <c r="J125" s="256"/>
      <c r="K125" s="256"/>
      <c r="L125" s="256"/>
      <c r="M125" s="256"/>
      <c r="N125" s="256"/>
      <c r="O125" s="256"/>
      <c r="P125" s="256"/>
    </row>
    <row r="126" spans="1:16" ht="78" customHeight="1">
      <c r="A126" s="256"/>
      <c r="B126" s="256"/>
      <c r="C126" s="256"/>
      <c r="D126" s="256"/>
      <c r="E126" s="321"/>
      <c r="F126" s="256"/>
      <c r="G126" s="256"/>
      <c r="H126" s="256"/>
      <c r="I126" s="256"/>
      <c r="J126" s="256"/>
      <c r="K126" s="256"/>
      <c r="L126" s="256"/>
      <c r="M126" s="256"/>
      <c r="N126" s="256"/>
      <c r="O126" s="256"/>
      <c r="P126" s="256"/>
    </row>
    <row r="127" spans="1:16" ht="78" customHeight="1">
      <c r="A127" s="256"/>
      <c r="B127" s="256"/>
      <c r="C127" s="256"/>
      <c r="D127" s="256"/>
      <c r="E127" s="321"/>
      <c r="F127" s="256"/>
      <c r="G127" s="256"/>
      <c r="H127" s="256"/>
      <c r="I127" s="256"/>
      <c r="J127" s="256"/>
      <c r="K127" s="256"/>
      <c r="L127" s="256"/>
      <c r="M127" s="256"/>
      <c r="N127" s="256"/>
      <c r="O127" s="256"/>
      <c r="P127" s="256"/>
    </row>
    <row r="128" spans="1:16" ht="78" customHeight="1">
      <c r="A128" s="256"/>
      <c r="B128" s="256"/>
      <c r="C128" s="256"/>
      <c r="D128" s="256"/>
      <c r="E128" s="321"/>
      <c r="F128" s="256"/>
      <c r="G128" s="256"/>
      <c r="H128" s="256"/>
      <c r="I128" s="256"/>
      <c r="J128" s="256"/>
      <c r="K128" s="256"/>
      <c r="L128" s="256"/>
      <c r="M128" s="256"/>
      <c r="N128" s="256"/>
      <c r="O128" s="256"/>
      <c r="P128" s="256"/>
    </row>
    <row r="129" spans="1:16" ht="78" customHeight="1">
      <c r="A129" s="256"/>
      <c r="B129" s="256"/>
      <c r="C129" s="256"/>
      <c r="D129" s="256"/>
      <c r="E129" s="321"/>
      <c r="F129" s="256"/>
      <c r="G129" s="256"/>
      <c r="H129" s="256"/>
      <c r="I129" s="256"/>
      <c r="J129" s="256"/>
      <c r="K129" s="256"/>
      <c r="L129" s="256"/>
      <c r="M129" s="256"/>
      <c r="N129" s="256"/>
      <c r="O129" s="256"/>
      <c r="P129" s="256"/>
    </row>
    <row r="130" spans="1:16" ht="78" customHeight="1">
      <c r="A130" s="256"/>
      <c r="B130" s="256"/>
      <c r="C130" s="256"/>
      <c r="D130" s="256"/>
      <c r="E130" s="321"/>
      <c r="F130" s="256"/>
      <c r="G130" s="256"/>
      <c r="H130" s="256"/>
      <c r="I130" s="256"/>
      <c r="J130" s="256"/>
      <c r="K130" s="256"/>
      <c r="L130" s="256"/>
      <c r="M130" s="256"/>
      <c r="N130" s="256"/>
      <c r="O130" s="256"/>
      <c r="P130" s="256"/>
    </row>
    <row r="131" spans="1:16" ht="78" customHeight="1">
      <c r="A131" s="256"/>
      <c r="B131" s="256"/>
      <c r="C131" s="256"/>
      <c r="D131" s="256"/>
      <c r="E131" s="321"/>
      <c r="F131" s="256"/>
      <c r="G131" s="256"/>
      <c r="H131" s="256"/>
      <c r="I131" s="256"/>
      <c r="J131" s="256"/>
      <c r="K131" s="256"/>
      <c r="L131" s="256"/>
      <c r="M131" s="256"/>
      <c r="N131" s="256"/>
      <c r="O131" s="256"/>
      <c r="P131" s="256"/>
    </row>
    <row r="132" spans="1:16" ht="78" customHeight="1">
      <c r="A132" s="256"/>
      <c r="B132" s="256"/>
      <c r="C132" s="256"/>
      <c r="D132" s="256"/>
      <c r="E132" s="321"/>
      <c r="F132" s="256"/>
      <c r="G132" s="256"/>
      <c r="H132" s="256"/>
      <c r="I132" s="256"/>
      <c r="J132" s="256"/>
      <c r="K132" s="256"/>
      <c r="L132" s="256"/>
      <c r="M132" s="256"/>
      <c r="N132" s="256"/>
      <c r="O132" s="256"/>
      <c r="P132" s="256"/>
    </row>
    <row r="133" spans="1:16" ht="78" customHeight="1">
      <c r="A133" s="256"/>
      <c r="B133" s="256"/>
      <c r="C133" s="256"/>
      <c r="D133" s="256"/>
      <c r="E133" s="321"/>
      <c r="F133" s="256"/>
      <c r="G133" s="256"/>
      <c r="H133" s="256"/>
      <c r="I133" s="256"/>
      <c r="J133" s="256"/>
      <c r="K133" s="256"/>
      <c r="L133" s="256"/>
      <c r="M133" s="256"/>
      <c r="N133" s="256"/>
      <c r="O133" s="256"/>
      <c r="P133" s="256"/>
    </row>
    <row r="134" spans="1:16" ht="78" customHeight="1">
      <c r="A134" s="256"/>
      <c r="B134" s="256"/>
      <c r="C134" s="256"/>
      <c r="D134" s="256"/>
      <c r="E134" s="321"/>
      <c r="F134" s="256"/>
      <c r="G134" s="256"/>
      <c r="H134" s="256"/>
      <c r="I134" s="256"/>
      <c r="J134" s="256"/>
      <c r="K134" s="256"/>
      <c r="L134" s="256"/>
      <c r="M134" s="256"/>
      <c r="N134" s="256"/>
      <c r="O134" s="256"/>
      <c r="P134" s="256"/>
    </row>
    <row r="135" spans="1:16" ht="78" customHeight="1">
      <c r="A135" s="256"/>
      <c r="B135" s="256"/>
      <c r="C135" s="256"/>
      <c r="D135" s="256"/>
      <c r="E135" s="321"/>
      <c r="F135" s="256"/>
      <c r="G135" s="256"/>
      <c r="H135" s="256"/>
      <c r="I135" s="256"/>
      <c r="J135" s="256"/>
      <c r="K135" s="256"/>
      <c r="L135" s="256"/>
      <c r="M135" s="256"/>
      <c r="N135" s="256"/>
      <c r="O135" s="256"/>
      <c r="P135" s="256"/>
    </row>
    <row r="136" spans="1:16" ht="78" customHeight="1">
      <c r="A136" s="256"/>
      <c r="B136" s="256"/>
      <c r="C136" s="256"/>
      <c r="D136" s="256"/>
      <c r="E136" s="321"/>
      <c r="F136" s="256"/>
      <c r="G136" s="256"/>
      <c r="H136" s="256"/>
      <c r="I136" s="256"/>
      <c r="J136" s="256"/>
      <c r="K136" s="256"/>
      <c r="L136" s="256"/>
      <c r="M136" s="256"/>
      <c r="N136" s="256"/>
      <c r="O136" s="256"/>
      <c r="P136" s="256"/>
    </row>
    <row r="137" spans="1:16" ht="78" customHeight="1">
      <c r="A137" s="256"/>
      <c r="B137" s="256"/>
      <c r="C137" s="256"/>
      <c r="D137" s="256"/>
      <c r="E137" s="321"/>
      <c r="F137" s="256"/>
      <c r="G137" s="256"/>
      <c r="H137" s="256"/>
      <c r="I137" s="256"/>
      <c r="J137" s="256"/>
      <c r="K137" s="256"/>
      <c r="L137" s="256"/>
      <c r="M137" s="256"/>
      <c r="N137" s="256"/>
      <c r="O137" s="256"/>
      <c r="P137" s="256"/>
    </row>
    <row r="138" spans="1:16" ht="78" customHeight="1">
      <c r="A138" s="256"/>
      <c r="B138" s="256"/>
      <c r="C138" s="256"/>
      <c r="D138" s="256"/>
      <c r="E138" s="321"/>
      <c r="F138" s="256"/>
      <c r="G138" s="256"/>
      <c r="H138" s="256"/>
      <c r="I138" s="256"/>
      <c r="J138" s="256"/>
      <c r="K138" s="256"/>
      <c r="L138" s="256"/>
      <c r="M138" s="256"/>
      <c r="N138" s="256"/>
      <c r="O138" s="256"/>
      <c r="P138" s="256"/>
    </row>
    <row r="139" spans="1:16" ht="78" customHeight="1">
      <c r="A139" s="256"/>
      <c r="B139" s="256"/>
      <c r="C139" s="256"/>
      <c r="D139" s="256"/>
      <c r="E139" s="321"/>
      <c r="F139" s="256"/>
      <c r="G139" s="256"/>
      <c r="H139" s="256"/>
      <c r="I139" s="256"/>
      <c r="J139" s="256"/>
      <c r="K139" s="256"/>
      <c r="L139" s="256"/>
      <c r="M139" s="256"/>
      <c r="N139" s="256"/>
      <c r="O139" s="256"/>
      <c r="P139" s="256"/>
    </row>
    <row r="140" spans="1:16" ht="78" customHeight="1">
      <c r="A140" s="256"/>
      <c r="B140" s="256"/>
      <c r="C140" s="256"/>
      <c r="D140" s="256"/>
      <c r="E140" s="321"/>
      <c r="F140" s="256"/>
      <c r="G140" s="256"/>
      <c r="H140" s="256"/>
      <c r="I140" s="256"/>
      <c r="J140" s="256"/>
      <c r="K140" s="256"/>
      <c r="L140" s="256"/>
      <c r="M140" s="256"/>
      <c r="N140" s="256"/>
      <c r="O140" s="256"/>
      <c r="P140" s="256"/>
    </row>
    <row r="141" spans="1:16" ht="78" customHeight="1">
      <c r="A141" s="256"/>
      <c r="B141" s="256"/>
      <c r="C141" s="256"/>
      <c r="D141" s="256"/>
      <c r="E141" s="321"/>
      <c r="F141" s="256"/>
      <c r="G141" s="256"/>
      <c r="H141" s="256"/>
      <c r="I141" s="256"/>
      <c r="J141" s="256"/>
      <c r="K141" s="256"/>
      <c r="L141" s="256"/>
      <c r="M141" s="256"/>
      <c r="N141" s="256"/>
      <c r="O141" s="256"/>
      <c r="P141" s="256"/>
    </row>
    <row r="142" spans="1:16" ht="78" customHeight="1">
      <c r="A142" s="256"/>
      <c r="B142" s="256"/>
      <c r="C142" s="256"/>
      <c r="D142" s="256"/>
      <c r="E142" s="321"/>
      <c r="F142" s="256"/>
      <c r="G142" s="256"/>
      <c r="H142" s="256"/>
      <c r="I142" s="256"/>
      <c r="J142" s="256"/>
      <c r="K142" s="256"/>
      <c r="L142" s="256"/>
      <c r="M142" s="256"/>
      <c r="N142" s="256"/>
      <c r="O142" s="256"/>
      <c r="P142" s="256"/>
    </row>
    <row r="143" spans="1:16" ht="78" customHeight="1">
      <c r="A143" s="256"/>
      <c r="B143" s="256"/>
      <c r="C143" s="256"/>
      <c r="D143" s="256"/>
      <c r="E143" s="321"/>
      <c r="F143" s="256"/>
      <c r="G143" s="256"/>
      <c r="H143" s="256"/>
      <c r="I143" s="256"/>
      <c r="J143" s="256"/>
      <c r="K143" s="256"/>
      <c r="L143" s="256"/>
      <c r="M143" s="256"/>
      <c r="N143" s="256"/>
      <c r="O143" s="256"/>
      <c r="P143" s="256"/>
    </row>
    <row r="144" spans="1:16" ht="78" customHeight="1">
      <c r="A144" s="256"/>
      <c r="B144" s="256"/>
      <c r="C144" s="256"/>
      <c r="D144" s="256"/>
      <c r="E144" s="321"/>
      <c r="F144" s="256"/>
      <c r="G144" s="256"/>
      <c r="H144" s="256"/>
      <c r="I144" s="256"/>
      <c r="J144" s="256"/>
      <c r="K144" s="256"/>
      <c r="L144" s="256"/>
      <c r="M144" s="256"/>
      <c r="N144" s="256"/>
      <c r="O144" s="256"/>
      <c r="P144" s="256"/>
    </row>
    <row r="145" spans="1:16" ht="78" customHeight="1">
      <c r="A145" s="256"/>
      <c r="B145" s="256"/>
      <c r="C145" s="256"/>
      <c r="D145" s="256"/>
      <c r="E145" s="321"/>
      <c r="F145" s="256"/>
      <c r="G145" s="256"/>
      <c r="H145" s="256"/>
      <c r="I145" s="256"/>
      <c r="J145" s="256"/>
      <c r="K145" s="256"/>
      <c r="L145" s="256"/>
      <c r="M145" s="256"/>
      <c r="N145" s="256"/>
      <c r="O145" s="256"/>
      <c r="P145" s="256"/>
    </row>
    <row r="146" spans="1:16" ht="78" customHeight="1">
      <c r="A146" s="256"/>
      <c r="B146" s="256"/>
      <c r="C146" s="256"/>
      <c r="D146" s="256"/>
      <c r="E146" s="321"/>
      <c r="F146" s="256"/>
      <c r="G146" s="256"/>
      <c r="H146" s="256"/>
      <c r="I146" s="256"/>
      <c r="J146" s="256"/>
      <c r="K146" s="256"/>
      <c r="L146" s="256"/>
      <c r="M146" s="256"/>
      <c r="N146" s="256"/>
      <c r="O146" s="256"/>
      <c r="P146" s="256"/>
    </row>
    <row r="147" spans="1:16" ht="78" customHeight="1">
      <c r="A147" s="256"/>
      <c r="B147" s="256"/>
      <c r="C147" s="256"/>
      <c r="D147" s="256"/>
      <c r="E147" s="321"/>
      <c r="F147" s="256"/>
      <c r="G147" s="256"/>
      <c r="H147" s="256"/>
      <c r="I147" s="256"/>
      <c r="J147" s="256"/>
      <c r="K147" s="256"/>
      <c r="L147" s="256"/>
      <c r="M147" s="256"/>
      <c r="N147" s="256"/>
      <c r="O147" s="256"/>
      <c r="P147" s="256"/>
    </row>
    <row r="148" spans="1:16" ht="78" customHeight="1">
      <c r="A148" s="256"/>
      <c r="B148" s="256"/>
      <c r="C148" s="256"/>
      <c r="D148" s="256"/>
      <c r="E148" s="321"/>
      <c r="F148" s="256"/>
      <c r="G148" s="256"/>
      <c r="H148" s="256"/>
      <c r="I148" s="256"/>
      <c r="J148" s="256"/>
      <c r="K148" s="256"/>
      <c r="L148" s="256"/>
      <c r="M148" s="256"/>
      <c r="N148" s="256"/>
      <c r="O148" s="256"/>
      <c r="P148" s="256"/>
    </row>
    <row r="149" spans="1:16" ht="78" customHeight="1">
      <c r="A149" s="256"/>
      <c r="B149" s="256"/>
      <c r="C149" s="256"/>
      <c r="D149" s="256"/>
      <c r="E149" s="321"/>
      <c r="F149" s="256"/>
      <c r="G149" s="256"/>
      <c r="H149" s="256"/>
      <c r="I149" s="256"/>
      <c r="J149" s="256"/>
      <c r="K149" s="256"/>
      <c r="L149" s="256"/>
      <c r="M149" s="256"/>
      <c r="N149" s="256"/>
      <c r="O149" s="256"/>
      <c r="P149" s="256"/>
    </row>
    <row r="150" spans="1:16" ht="78" customHeight="1">
      <c r="A150" s="256"/>
      <c r="B150" s="256"/>
      <c r="C150" s="256"/>
      <c r="D150" s="256"/>
      <c r="E150" s="321"/>
      <c r="F150" s="256"/>
      <c r="G150" s="256"/>
      <c r="H150" s="256"/>
      <c r="I150" s="256"/>
      <c r="J150" s="256"/>
      <c r="K150" s="256"/>
      <c r="L150" s="256"/>
      <c r="M150" s="256"/>
      <c r="N150" s="256"/>
      <c r="O150" s="256"/>
      <c r="P150" s="256"/>
    </row>
    <row r="151" spans="1:16" ht="78" customHeight="1">
      <c r="A151" s="256"/>
      <c r="B151" s="256"/>
      <c r="C151" s="256"/>
      <c r="D151" s="256"/>
      <c r="E151" s="321"/>
      <c r="F151" s="256"/>
      <c r="G151" s="256"/>
      <c r="H151" s="256"/>
      <c r="I151" s="256"/>
      <c r="J151" s="256"/>
      <c r="K151" s="256"/>
      <c r="L151" s="256"/>
      <c r="M151" s="256"/>
      <c r="N151" s="256"/>
      <c r="O151" s="256"/>
      <c r="P151" s="256"/>
    </row>
    <row r="152" spans="1:16" ht="78" customHeight="1">
      <c r="A152" s="256"/>
      <c r="B152" s="256"/>
      <c r="C152" s="256"/>
      <c r="D152" s="256"/>
      <c r="E152" s="321"/>
      <c r="F152" s="256"/>
      <c r="G152" s="256"/>
      <c r="H152" s="256"/>
      <c r="I152" s="256"/>
      <c r="J152" s="256"/>
      <c r="K152" s="256"/>
      <c r="L152" s="256"/>
      <c r="M152" s="256"/>
      <c r="N152" s="256"/>
      <c r="O152" s="256"/>
      <c r="P152" s="256"/>
    </row>
    <row r="153" spans="1:16" ht="78" customHeight="1">
      <c r="A153" s="256"/>
      <c r="B153" s="256"/>
      <c r="C153" s="256"/>
      <c r="D153" s="256"/>
      <c r="E153" s="321"/>
      <c r="F153" s="256"/>
      <c r="G153" s="256"/>
      <c r="H153" s="256"/>
      <c r="I153" s="256"/>
      <c r="J153" s="256"/>
      <c r="K153" s="256"/>
      <c r="L153" s="256"/>
      <c r="M153" s="256"/>
      <c r="N153" s="256"/>
      <c r="O153" s="256"/>
      <c r="P153" s="256"/>
    </row>
    <row r="154" spans="1:16" ht="78" customHeight="1">
      <c r="A154" s="256"/>
      <c r="B154" s="256"/>
      <c r="C154" s="256"/>
      <c r="D154" s="256"/>
      <c r="E154" s="321"/>
      <c r="F154" s="256"/>
      <c r="G154" s="256"/>
      <c r="H154" s="256"/>
      <c r="I154" s="256"/>
      <c r="J154" s="256"/>
      <c r="K154" s="256"/>
      <c r="L154" s="256"/>
      <c r="M154" s="256"/>
      <c r="N154" s="256"/>
      <c r="O154" s="256"/>
      <c r="P154" s="256"/>
    </row>
    <row r="155" spans="1:16" ht="78" customHeight="1">
      <c r="A155" s="256"/>
      <c r="B155" s="256"/>
      <c r="C155" s="256"/>
      <c r="D155" s="256"/>
      <c r="E155" s="321"/>
      <c r="F155" s="256"/>
      <c r="G155" s="256"/>
      <c r="H155" s="256"/>
      <c r="I155" s="256"/>
      <c r="J155" s="256"/>
      <c r="K155" s="256"/>
      <c r="L155" s="256"/>
      <c r="M155" s="256"/>
      <c r="N155" s="256"/>
      <c r="O155" s="256"/>
      <c r="P155" s="256"/>
    </row>
    <row r="156" spans="1:16" ht="78" customHeight="1">
      <c r="A156" s="256"/>
      <c r="B156" s="256"/>
      <c r="C156" s="256"/>
      <c r="D156" s="256"/>
      <c r="E156" s="321"/>
      <c r="F156" s="256"/>
      <c r="G156" s="256"/>
      <c r="H156" s="256"/>
      <c r="I156" s="256"/>
      <c r="J156" s="256"/>
      <c r="K156" s="256"/>
      <c r="L156" s="256"/>
      <c r="M156" s="256"/>
      <c r="N156" s="256"/>
      <c r="O156" s="256"/>
      <c r="P156" s="256"/>
    </row>
    <row r="157" spans="1:16" ht="78" customHeight="1">
      <c r="A157" s="256"/>
      <c r="B157" s="256"/>
      <c r="C157" s="256"/>
      <c r="D157" s="256"/>
      <c r="E157" s="321"/>
      <c r="F157" s="256"/>
      <c r="G157" s="256"/>
      <c r="H157" s="256"/>
      <c r="I157" s="256"/>
      <c r="J157" s="256"/>
      <c r="K157" s="256"/>
      <c r="L157" s="256"/>
      <c r="M157" s="256"/>
      <c r="N157" s="256"/>
      <c r="O157" s="256"/>
      <c r="P157" s="256"/>
    </row>
    <row r="158" spans="1:16" ht="78" customHeight="1">
      <c r="A158" s="256"/>
      <c r="B158" s="256"/>
      <c r="C158" s="256"/>
      <c r="D158" s="256"/>
      <c r="E158" s="321"/>
      <c r="F158" s="256"/>
      <c r="G158" s="256"/>
      <c r="H158" s="256"/>
      <c r="I158" s="256"/>
      <c r="J158" s="256"/>
      <c r="K158" s="256"/>
      <c r="L158" s="256"/>
      <c r="M158" s="256"/>
      <c r="N158" s="256"/>
      <c r="O158" s="256"/>
      <c r="P158" s="256"/>
    </row>
    <row r="159" spans="1:16" ht="78" customHeight="1">
      <c r="A159" s="256"/>
      <c r="B159" s="256"/>
      <c r="C159" s="256"/>
      <c r="D159" s="256"/>
      <c r="E159" s="321"/>
      <c r="F159" s="256"/>
      <c r="G159" s="256"/>
      <c r="H159" s="256"/>
      <c r="I159" s="256"/>
      <c r="J159" s="256"/>
      <c r="K159" s="256"/>
      <c r="L159" s="256"/>
      <c r="M159" s="256"/>
      <c r="N159" s="256"/>
      <c r="O159" s="256"/>
      <c r="P159" s="256"/>
    </row>
    <row r="160" spans="1:16" ht="78" customHeight="1">
      <c r="A160" s="256"/>
      <c r="B160" s="256"/>
      <c r="C160" s="256"/>
      <c r="D160" s="256"/>
      <c r="E160" s="321"/>
      <c r="F160" s="256"/>
      <c r="G160" s="256"/>
      <c r="H160" s="256"/>
      <c r="I160" s="256"/>
      <c r="J160" s="256"/>
      <c r="K160" s="256"/>
      <c r="L160" s="256"/>
      <c r="M160" s="256"/>
      <c r="N160" s="256"/>
      <c r="O160" s="256"/>
      <c r="P160" s="256"/>
    </row>
    <row r="161" spans="1:16" ht="78" customHeight="1">
      <c r="A161" s="256"/>
      <c r="B161" s="256"/>
      <c r="C161" s="256"/>
      <c r="D161" s="256"/>
      <c r="E161" s="321"/>
      <c r="F161" s="256"/>
      <c r="G161" s="256"/>
      <c r="H161" s="256"/>
      <c r="I161" s="256"/>
      <c r="J161" s="256"/>
      <c r="K161" s="256"/>
      <c r="L161" s="256"/>
      <c r="M161" s="256"/>
      <c r="N161" s="256"/>
      <c r="O161" s="256"/>
      <c r="P161" s="256"/>
    </row>
    <row r="162" spans="1:16" ht="78" customHeight="1">
      <c r="A162" s="256"/>
      <c r="B162" s="256"/>
      <c r="C162" s="256"/>
      <c r="D162" s="256"/>
      <c r="E162" s="321"/>
      <c r="F162" s="256"/>
      <c r="G162" s="256"/>
      <c r="H162" s="256"/>
      <c r="I162" s="256"/>
      <c r="J162" s="256"/>
      <c r="K162" s="256"/>
      <c r="L162" s="256"/>
      <c r="M162" s="256"/>
      <c r="N162" s="256"/>
      <c r="O162" s="256"/>
      <c r="P162" s="256"/>
    </row>
    <row r="163" spans="1:16" ht="78" customHeight="1">
      <c r="A163" s="256"/>
      <c r="B163" s="256"/>
      <c r="C163" s="256"/>
      <c r="D163" s="256"/>
      <c r="E163" s="321"/>
      <c r="F163" s="256"/>
      <c r="G163" s="256"/>
      <c r="H163" s="256"/>
      <c r="I163" s="256"/>
      <c r="J163" s="256"/>
      <c r="K163" s="256"/>
      <c r="L163" s="256"/>
      <c r="M163" s="256"/>
      <c r="N163" s="256"/>
      <c r="O163" s="256"/>
      <c r="P163" s="256"/>
    </row>
    <row r="164" spans="1:16" ht="78" customHeight="1">
      <c r="A164" s="256"/>
      <c r="B164" s="256"/>
      <c r="C164" s="256"/>
      <c r="D164" s="256"/>
      <c r="E164" s="321"/>
      <c r="F164" s="256"/>
      <c r="G164" s="256"/>
      <c r="H164" s="256"/>
      <c r="I164" s="256"/>
      <c r="J164" s="256"/>
      <c r="K164" s="256"/>
      <c r="L164" s="256"/>
      <c r="M164" s="256"/>
      <c r="N164" s="256"/>
      <c r="O164" s="256"/>
      <c r="P164" s="256"/>
    </row>
    <row r="165" spans="1:16" ht="78" customHeight="1">
      <c r="A165" s="256"/>
      <c r="B165" s="256"/>
      <c r="C165" s="256"/>
      <c r="D165" s="256"/>
      <c r="E165" s="321"/>
      <c r="F165" s="256"/>
      <c r="G165" s="256"/>
      <c r="H165" s="256"/>
      <c r="I165" s="256"/>
      <c r="J165" s="256"/>
      <c r="K165" s="256"/>
      <c r="L165" s="256"/>
      <c r="M165" s="256"/>
      <c r="N165" s="256"/>
      <c r="O165" s="256"/>
      <c r="P165" s="256"/>
    </row>
    <row r="166" spans="1:16" ht="78" customHeight="1">
      <c r="A166" s="256"/>
      <c r="B166" s="256"/>
      <c r="C166" s="256"/>
      <c r="D166" s="256"/>
      <c r="E166" s="321"/>
      <c r="F166" s="256"/>
      <c r="G166" s="256"/>
      <c r="H166" s="256"/>
      <c r="I166" s="256"/>
      <c r="J166" s="256"/>
      <c r="K166" s="256"/>
      <c r="L166" s="256"/>
      <c r="M166" s="256"/>
      <c r="N166" s="256"/>
      <c r="O166" s="256"/>
      <c r="P166" s="256"/>
    </row>
    <row r="167" spans="1:16" ht="78" customHeight="1">
      <c r="A167" s="256"/>
      <c r="B167" s="256"/>
      <c r="C167" s="256"/>
      <c r="D167" s="256"/>
      <c r="E167" s="321"/>
      <c r="F167" s="256"/>
      <c r="G167" s="256"/>
      <c r="H167" s="256"/>
      <c r="I167" s="256"/>
      <c r="J167" s="256"/>
      <c r="K167" s="256"/>
      <c r="L167" s="256"/>
      <c r="M167" s="256"/>
      <c r="N167" s="256"/>
      <c r="O167" s="256"/>
      <c r="P167" s="256"/>
    </row>
    <row r="168" spans="1:16" ht="78" customHeight="1">
      <c r="A168" s="256"/>
      <c r="B168" s="256"/>
      <c r="C168" s="256"/>
      <c r="D168" s="256"/>
      <c r="E168" s="321"/>
      <c r="F168" s="256"/>
      <c r="G168" s="256"/>
      <c r="H168" s="256"/>
      <c r="I168" s="256"/>
      <c r="J168" s="256"/>
      <c r="K168" s="256"/>
      <c r="L168" s="256"/>
      <c r="M168" s="256"/>
      <c r="N168" s="256"/>
      <c r="O168" s="256"/>
      <c r="P168" s="256"/>
    </row>
    <row r="169" spans="1:16" ht="78" customHeight="1">
      <c r="A169" s="256"/>
      <c r="B169" s="256"/>
      <c r="C169" s="256"/>
      <c r="D169" s="256"/>
      <c r="E169" s="321"/>
      <c r="F169" s="256"/>
      <c r="G169" s="256"/>
      <c r="H169" s="256"/>
      <c r="I169" s="256"/>
      <c r="J169" s="256"/>
      <c r="K169" s="256"/>
      <c r="L169" s="256"/>
      <c r="M169" s="256"/>
      <c r="N169" s="256"/>
      <c r="O169" s="256"/>
      <c r="P169" s="256"/>
    </row>
    <row r="170" spans="1:16" ht="78" customHeight="1">
      <c r="A170" s="256"/>
      <c r="B170" s="256"/>
      <c r="C170" s="256"/>
      <c r="D170" s="256"/>
      <c r="E170" s="321"/>
      <c r="F170" s="256"/>
      <c r="G170" s="256"/>
      <c r="H170" s="256"/>
      <c r="I170" s="256"/>
      <c r="J170" s="256"/>
      <c r="K170" s="256"/>
      <c r="L170" s="256"/>
      <c r="M170" s="256"/>
      <c r="N170" s="256"/>
      <c r="O170" s="256"/>
      <c r="P170" s="256"/>
    </row>
    <row r="171" spans="1:16" ht="78" customHeight="1">
      <c r="A171" s="256"/>
      <c r="B171" s="256"/>
      <c r="C171" s="256"/>
      <c r="D171" s="256"/>
      <c r="E171" s="321"/>
      <c r="F171" s="256"/>
      <c r="G171" s="256"/>
      <c r="H171" s="256"/>
      <c r="I171" s="256"/>
      <c r="J171" s="256"/>
      <c r="K171" s="256"/>
      <c r="L171" s="256"/>
      <c r="M171" s="256"/>
      <c r="N171" s="256"/>
      <c r="O171" s="256"/>
      <c r="P171" s="256"/>
    </row>
    <row r="172" spans="1:16" ht="78" customHeight="1">
      <c r="A172" s="256"/>
      <c r="B172" s="256"/>
      <c r="C172" s="256"/>
      <c r="D172" s="256"/>
      <c r="E172" s="321"/>
      <c r="F172" s="256"/>
      <c r="G172" s="256"/>
      <c r="H172" s="256"/>
      <c r="I172" s="256"/>
      <c r="J172" s="256"/>
      <c r="K172" s="256"/>
      <c r="L172" s="256"/>
      <c r="M172" s="256"/>
      <c r="N172" s="256"/>
      <c r="O172" s="256"/>
      <c r="P172" s="256"/>
    </row>
    <row r="173" spans="1:16" ht="78" customHeight="1">
      <c r="A173" s="256"/>
      <c r="B173" s="256"/>
      <c r="C173" s="256"/>
      <c r="D173" s="256"/>
      <c r="E173" s="321"/>
      <c r="F173" s="256"/>
      <c r="G173" s="256"/>
      <c r="H173" s="256"/>
      <c r="I173" s="256"/>
      <c r="J173" s="256"/>
      <c r="K173" s="256"/>
      <c r="L173" s="256"/>
      <c r="M173" s="256"/>
      <c r="N173" s="256"/>
      <c r="O173" s="256"/>
      <c r="P173" s="256"/>
    </row>
    <row r="174" spans="1:16" ht="78" customHeight="1">
      <c r="A174" s="256"/>
      <c r="B174" s="256"/>
      <c r="C174" s="256"/>
      <c r="D174" s="256"/>
      <c r="E174" s="321"/>
      <c r="F174" s="256"/>
      <c r="G174" s="256"/>
      <c r="H174" s="256"/>
      <c r="I174" s="256"/>
      <c r="J174" s="256"/>
      <c r="K174" s="256"/>
      <c r="L174" s="256"/>
      <c r="M174" s="256"/>
      <c r="N174" s="256"/>
      <c r="O174" s="256"/>
      <c r="P174" s="256"/>
    </row>
    <row r="175" spans="1:16" ht="78" customHeight="1">
      <c r="A175" s="256"/>
      <c r="B175" s="256"/>
      <c r="C175" s="256"/>
      <c r="D175" s="256"/>
      <c r="E175" s="321"/>
      <c r="F175" s="256"/>
      <c r="G175" s="256"/>
      <c r="H175" s="256"/>
      <c r="I175" s="256"/>
      <c r="J175" s="256"/>
      <c r="K175" s="256"/>
      <c r="L175" s="256"/>
      <c r="M175" s="256"/>
      <c r="N175" s="256"/>
      <c r="O175" s="256"/>
      <c r="P175" s="256"/>
    </row>
    <row r="176" spans="1:16" ht="78" customHeight="1">
      <c r="A176" s="256"/>
      <c r="B176" s="256"/>
      <c r="C176" s="256"/>
      <c r="D176" s="256"/>
      <c r="E176" s="321"/>
      <c r="F176" s="256"/>
      <c r="G176" s="256"/>
      <c r="H176" s="256"/>
      <c r="I176" s="256"/>
      <c r="J176" s="256"/>
      <c r="K176" s="256"/>
      <c r="L176" s="256"/>
      <c r="M176" s="256"/>
      <c r="N176" s="256"/>
      <c r="O176" s="256"/>
      <c r="P176" s="256"/>
    </row>
    <row r="177" spans="1:16" ht="78" customHeight="1">
      <c r="A177" s="256"/>
      <c r="B177" s="256"/>
      <c r="C177" s="256"/>
      <c r="D177" s="256"/>
      <c r="E177" s="321"/>
      <c r="F177" s="256"/>
      <c r="G177" s="256"/>
      <c r="H177" s="256"/>
      <c r="I177" s="256"/>
      <c r="J177" s="256"/>
      <c r="K177" s="256"/>
      <c r="L177" s="256"/>
      <c r="M177" s="256"/>
      <c r="N177" s="256"/>
      <c r="O177" s="256"/>
      <c r="P177" s="256"/>
    </row>
    <row r="178" spans="1:16" ht="78" customHeight="1">
      <c r="A178" s="256"/>
      <c r="B178" s="256"/>
      <c r="C178" s="256"/>
      <c r="D178" s="256"/>
      <c r="E178" s="321"/>
      <c r="F178" s="256"/>
      <c r="G178" s="256"/>
      <c r="H178" s="256"/>
      <c r="I178" s="256"/>
      <c r="J178" s="256"/>
      <c r="K178" s="256"/>
      <c r="L178" s="256"/>
      <c r="M178" s="256"/>
      <c r="N178" s="256"/>
      <c r="O178" s="256"/>
      <c r="P178" s="256"/>
    </row>
    <row r="179" spans="1:16" ht="78" customHeight="1">
      <c r="A179" s="256"/>
      <c r="B179" s="256"/>
      <c r="C179" s="256"/>
      <c r="D179" s="256"/>
      <c r="E179" s="321"/>
      <c r="F179" s="256"/>
      <c r="G179" s="256"/>
      <c r="H179" s="256"/>
      <c r="I179" s="256"/>
      <c r="J179" s="256"/>
      <c r="K179" s="256"/>
      <c r="L179" s="256"/>
      <c r="M179" s="256"/>
      <c r="N179" s="256"/>
      <c r="O179" s="256"/>
      <c r="P179" s="256"/>
    </row>
    <row r="180" spans="1:16" ht="78" customHeight="1">
      <c r="A180" s="256"/>
      <c r="B180" s="256"/>
      <c r="C180" s="256"/>
      <c r="D180" s="256"/>
      <c r="E180" s="321"/>
      <c r="F180" s="256"/>
      <c r="G180" s="256"/>
      <c r="H180" s="256"/>
      <c r="I180" s="256"/>
      <c r="J180" s="256"/>
      <c r="K180" s="256"/>
      <c r="L180" s="256"/>
      <c r="M180" s="256"/>
      <c r="N180" s="256"/>
      <c r="O180" s="256"/>
      <c r="P180" s="256"/>
    </row>
    <row r="181" spans="1:16" ht="78" customHeight="1">
      <c r="A181" s="256"/>
      <c r="B181" s="256"/>
      <c r="C181" s="256"/>
      <c r="D181" s="256"/>
      <c r="E181" s="321"/>
      <c r="F181" s="256"/>
      <c r="G181" s="256"/>
      <c r="H181" s="256"/>
      <c r="I181" s="256"/>
      <c r="J181" s="256"/>
      <c r="K181" s="256"/>
      <c r="L181" s="256"/>
      <c r="M181" s="256"/>
      <c r="N181" s="256"/>
      <c r="O181" s="256"/>
      <c r="P181" s="256"/>
    </row>
    <row r="182" spans="1:16" ht="78" customHeight="1">
      <c r="A182" s="256"/>
      <c r="B182" s="256"/>
      <c r="C182" s="256"/>
      <c r="D182" s="256"/>
      <c r="E182" s="321"/>
      <c r="F182" s="256"/>
      <c r="G182" s="256"/>
      <c r="H182" s="256"/>
      <c r="I182" s="256"/>
      <c r="J182" s="256"/>
      <c r="K182" s="256"/>
      <c r="L182" s="256"/>
      <c r="M182" s="256"/>
      <c r="N182" s="256"/>
      <c r="O182" s="256"/>
      <c r="P182" s="256"/>
    </row>
    <row r="183" spans="1:16" ht="78" customHeight="1">
      <c r="A183" s="256"/>
      <c r="B183" s="256"/>
      <c r="C183" s="256"/>
      <c r="D183" s="256"/>
      <c r="E183" s="321"/>
      <c r="F183" s="256"/>
      <c r="G183" s="256"/>
      <c r="H183" s="256"/>
      <c r="I183" s="256"/>
      <c r="J183" s="256"/>
      <c r="K183" s="256"/>
      <c r="L183" s="256"/>
      <c r="M183" s="256"/>
      <c r="N183" s="256"/>
      <c r="O183" s="256"/>
      <c r="P183" s="256"/>
    </row>
    <row r="184" spans="1:16" ht="78" customHeight="1">
      <c r="A184" s="256"/>
      <c r="B184" s="256"/>
      <c r="C184" s="256"/>
      <c r="D184" s="256"/>
      <c r="E184" s="321"/>
      <c r="F184" s="256"/>
      <c r="G184" s="256"/>
      <c r="H184" s="256"/>
      <c r="I184" s="256"/>
      <c r="J184" s="256"/>
      <c r="K184" s="256"/>
      <c r="L184" s="256"/>
      <c r="M184" s="256"/>
      <c r="N184" s="256"/>
      <c r="O184" s="256"/>
      <c r="P184" s="256"/>
    </row>
    <row r="185" spans="1:16" ht="78" customHeight="1">
      <c r="A185" s="256"/>
      <c r="B185" s="256"/>
      <c r="C185" s="256"/>
      <c r="D185" s="256"/>
      <c r="E185" s="321"/>
      <c r="F185" s="256"/>
      <c r="G185" s="256"/>
      <c r="H185" s="256"/>
      <c r="I185" s="256"/>
      <c r="J185" s="256"/>
      <c r="K185" s="256"/>
      <c r="L185" s="256"/>
      <c r="M185" s="256"/>
      <c r="N185" s="256"/>
      <c r="O185" s="256"/>
      <c r="P185" s="256"/>
    </row>
    <row r="186" spans="1:16" ht="78" customHeight="1">
      <c r="A186" s="256"/>
      <c r="B186" s="256"/>
      <c r="C186" s="256"/>
      <c r="D186" s="256"/>
      <c r="E186" s="321"/>
      <c r="F186" s="256"/>
      <c r="G186" s="256"/>
      <c r="H186" s="256"/>
      <c r="I186" s="256"/>
      <c r="J186" s="256"/>
      <c r="K186" s="256"/>
      <c r="L186" s="256"/>
      <c r="M186" s="256"/>
      <c r="N186" s="256"/>
      <c r="O186" s="256"/>
      <c r="P186" s="256"/>
    </row>
    <row r="187" spans="1:16" ht="78" customHeight="1">
      <c r="A187" s="256"/>
      <c r="B187" s="256"/>
      <c r="C187" s="256"/>
      <c r="D187" s="256"/>
      <c r="E187" s="321"/>
      <c r="F187" s="256"/>
      <c r="G187" s="256"/>
      <c r="H187" s="256"/>
      <c r="I187" s="256"/>
      <c r="J187" s="256"/>
      <c r="K187" s="256"/>
      <c r="L187" s="256"/>
      <c r="M187" s="256"/>
      <c r="N187" s="256"/>
      <c r="O187" s="256"/>
      <c r="P187" s="256"/>
    </row>
    <row r="188" spans="1:16" ht="78" customHeight="1">
      <c r="A188" s="256"/>
      <c r="B188" s="256"/>
      <c r="C188" s="256"/>
      <c r="D188" s="256"/>
      <c r="E188" s="321"/>
      <c r="F188" s="256"/>
      <c r="G188" s="256"/>
      <c r="H188" s="256"/>
      <c r="I188" s="256"/>
      <c r="J188" s="256"/>
      <c r="K188" s="256"/>
      <c r="L188" s="256"/>
      <c r="M188" s="256"/>
      <c r="N188" s="256"/>
      <c r="O188" s="256"/>
      <c r="P188" s="256"/>
    </row>
    <row r="189" spans="1:16" ht="78" customHeight="1">
      <c r="A189" s="256"/>
      <c r="B189" s="256"/>
      <c r="C189" s="256"/>
      <c r="D189" s="256"/>
      <c r="E189" s="321"/>
      <c r="F189" s="256"/>
      <c r="G189" s="256"/>
      <c r="H189" s="256"/>
      <c r="I189" s="256"/>
      <c r="J189" s="256"/>
      <c r="K189" s="256"/>
      <c r="L189" s="256"/>
      <c r="M189" s="256"/>
      <c r="N189" s="256"/>
      <c r="O189" s="256"/>
      <c r="P189" s="256"/>
    </row>
    <row r="190" spans="1:16" ht="78" customHeight="1">
      <c r="A190" s="256"/>
      <c r="B190" s="256"/>
      <c r="C190" s="256"/>
      <c r="D190" s="256"/>
      <c r="E190" s="321"/>
      <c r="F190" s="256"/>
      <c r="G190" s="256"/>
      <c r="H190" s="256"/>
      <c r="I190" s="256"/>
      <c r="J190" s="256"/>
      <c r="K190" s="256"/>
      <c r="L190" s="256"/>
      <c r="M190" s="256"/>
      <c r="N190" s="256"/>
      <c r="O190" s="256"/>
      <c r="P190" s="256"/>
    </row>
    <row r="191" spans="1:16" ht="78" customHeight="1">
      <c r="A191" s="256"/>
      <c r="B191" s="256"/>
      <c r="C191" s="256"/>
      <c r="D191" s="256"/>
      <c r="E191" s="321"/>
      <c r="F191" s="256"/>
      <c r="G191" s="256"/>
      <c r="H191" s="256"/>
      <c r="I191" s="256"/>
      <c r="J191" s="256"/>
      <c r="K191" s="256"/>
      <c r="L191" s="256"/>
      <c r="M191" s="256"/>
      <c r="N191" s="256"/>
      <c r="O191" s="256"/>
      <c r="P191" s="256"/>
    </row>
    <row r="192" spans="1:16" ht="78" customHeight="1">
      <c r="A192" s="256"/>
      <c r="B192" s="256"/>
      <c r="C192" s="256"/>
      <c r="D192" s="256"/>
      <c r="E192" s="321"/>
      <c r="F192" s="256"/>
      <c r="G192" s="256"/>
      <c r="H192" s="256"/>
      <c r="I192" s="256"/>
      <c r="J192" s="256"/>
      <c r="K192" s="256"/>
      <c r="L192" s="256"/>
      <c r="M192" s="256"/>
      <c r="N192" s="256"/>
      <c r="O192" s="256"/>
      <c r="P192" s="256"/>
    </row>
    <row r="193" spans="1:16" ht="78" customHeight="1">
      <c r="A193" s="256"/>
      <c r="B193" s="256"/>
      <c r="C193" s="256"/>
      <c r="D193" s="256"/>
      <c r="E193" s="321"/>
      <c r="F193" s="256"/>
      <c r="G193" s="256"/>
      <c r="H193" s="256"/>
      <c r="I193" s="256"/>
      <c r="J193" s="256"/>
      <c r="K193" s="256"/>
      <c r="L193" s="256"/>
      <c r="M193" s="256"/>
      <c r="N193" s="256"/>
      <c r="O193" s="256"/>
      <c r="P193" s="256"/>
    </row>
    <row r="194" spans="1:16" ht="78" customHeight="1">
      <c r="A194" s="256"/>
      <c r="B194" s="256"/>
      <c r="C194" s="256"/>
      <c r="D194" s="256"/>
      <c r="E194" s="321"/>
      <c r="F194" s="256"/>
      <c r="G194" s="256"/>
      <c r="H194" s="256"/>
      <c r="I194" s="256"/>
      <c r="J194" s="256"/>
      <c r="K194" s="256"/>
      <c r="L194" s="256"/>
      <c r="M194" s="256"/>
      <c r="N194" s="256"/>
      <c r="O194" s="256"/>
      <c r="P194" s="256"/>
    </row>
    <row r="195" spans="1:16" ht="78" customHeight="1">
      <c r="A195" s="256"/>
      <c r="B195" s="256"/>
      <c r="C195" s="256"/>
      <c r="D195" s="256"/>
      <c r="E195" s="321"/>
      <c r="F195" s="256"/>
      <c r="G195" s="256"/>
      <c r="H195" s="256"/>
      <c r="I195" s="256"/>
      <c r="J195" s="256"/>
      <c r="K195" s="256"/>
      <c r="L195" s="256"/>
      <c r="M195" s="256"/>
      <c r="N195" s="256"/>
      <c r="O195" s="256"/>
      <c r="P195" s="256"/>
    </row>
    <row r="196" spans="1:16" ht="78" customHeight="1">
      <c r="A196" s="256"/>
      <c r="B196" s="256"/>
      <c r="C196" s="256"/>
      <c r="D196" s="256"/>
      <c r="E196" s="321"/>
      <c r="F196" s="256"/>
      <c r="G196" s="256"/>
      <c r="H196" s="256"/>
      <c r="I196" s="256"/>
      <c r="J196" s="256"/>
      <c r="K196" s="256"/>
      <c r="L196" s="256"/>
      <c r="M196" s="256"/>
      <c r="N196" s="256"/>
      <c r="O196" s="256"/>
      <c r="P196" s="256"/>
    </row>
    <row r="197" spans="1:16" ht="78" customHeight="1">
      <c r="A197" s="256"/>
      <c r="B197" s="256"/>
      <c r="C197" s="256"/>
      <c r="D197" s="256"/>
      <c r="E197" s="321"/>
      <c r="F197" s="256"/>
      <c r="G197" s="256"/>
      <c r="H197" s="256"/>
      <c r="I197" s="256"/>
      <c r="J197" s="256"/>
      <c r="K197" s="256"/>
      <c r="L197" s="256"/>
      <c r="M197" s="256"/>
      <c r="N197" s="256"/>
      <c r="O197" s="256"/>
      <c r="P197" s="256"/>
    </row>
    <row r="198" spans="1:16" ht="78" customHeight="1">
      <c r="A198" s="256"/>
      <c r="B198" s="256"/>
      <c r="C198" s="256"/>
      <c r="D198" s="256"/>
      <c r="E198" s="321"/>
      <c r="F198" s="256"/>
      <c r="G198" s="256"/>
      <c r="H198" s="256"/>
      <c r="I198" s="256"/>
      <c r="J198" s="256"/>
      <c r="K198" s="256"/>
      <c r="L198" s="256"/>
      <c r="M198" s="256"/>
      <c r="N198" s="256"/>
      <c r="O198" s="256"/>
      <c r="P198" s="256"/>
    </row>
    <row r="199" spans="1:16" ht="78" customHeight="1">
      <c r="A199" s="256"/>
      <c r="B199" s="256"/>
      <c r="C199" s="256"/>
      <c r="D199" s="256"/>
      <c r="E199" s="321"/>
      <c r="F199" s="256"/>
      <c r="G199" s="256"/>
      <c r="H199" s="256"/>
      <c r="I199" s="256"/>
      <c r="J199" s="256"/>
      <c r="K199" s="256"/>
      <c r="L199" s="256"/>
      <c r="M199" s="256"/>
      <c r="N199" s="256"/>
      <c r="O199" s="256"/>
      <c r="P199" s="256"/>
    </row>
    <row r="200" spans="1:16" ht="78" customHeight="1">
      <c r="A200" s="256"/>
      <c r="B200" s="256"/>
      <c r="C200" s="256"/>
      <c r="D200" s="256"/>
      <c r="E200" s="321"/>
      <c r="F200" s="256"/>
      <c r="G200" s="256"/>
      <c r="H200" s="256"/>
      <c r="I200" s="256"/>
      <c r="J200" s="256"/>
      <c r="K200" s="256"/>
      <c r="L200" s="256"/>
      <c r="M200" s="256"/>
      <c r="N200" s="256"/>
      <c r="O200" s="256"/>
      <c r="P200" s="256"/>
    </row>
    <row r="201" spans="1:16" ht="78" customHeight="1">
      <c r="A201" s="256"/>
      <c r="B201" s="256"/>
      <c r="C201" s="256"/>
      <c r="D201" s="256"/>
      <c r="E201" s="321"/>
      <c r="F201" s="256"/>
      <c r="G201" s="256"/>
      <c r="H201" s="256"/>
      <c r="I201" s="256"/>
      <c r="J201" s="256"/>
      <c r="K201" s="256"/>
      <c r="L201" s="256"/>
      <c r="M201" s="256"/>
      <c r="N201" s="256"/>
      <c r="O201" s="256"/>
      <c r="P201" s="256"/>
    </row>
    <row r="202" spans="1:16" ht="78" customHeight="1">
      <c r="A202" s="256"/>
      <c r="B202" s="256"/>
      <c r="C202" s="256"/>
      <c r="D202" s="256"/>
      <c r="E202" s="321"/>
      <c r="F202" s="256"/>
      <c r="G202" s="256"/>
      <c r="H202" s="256"/>
      <c r="I202" s="256"/>
      <c r="J202" s="256"/>
      <c r="K202" s="256"/>
      <c r="L202" s="256"/>
      <c r="M202" s="256"/>
      <c r="N202" s="256"/>
      <c r="O202" s="256"/>
      <c r="P202" s="256"/>
    </row>
    <row r="203" spans="1:16" ht="78" customHeight="1">
      <c r="A203" s="256"/>
      <c r="B203" s="256"/>
      <c r="C203" s="256"/>
      <c r="D203" s="256"/>
      <c r="E203" s="321"/>
      <c r="F203" s="256"/>
      <c r="G203" s="256"/>
      <c r="H203" s="256"/>
      <c r="I203" s="256"/>
      <c r="J203" s="256"/>
      <c r="K203" s="256"/>
      <c r="L203" s="256"/>
      <c r="M203" s="256"/>
      <c r="N203" s="256"/>
      <c r="O203" s="256"/>
      <c r="P203" s="256"/>
    </row>
    <row r="204" spans="1:16" ht="78" customHeight="1">
      <c r="A204" s="256"/>
      <c r="B204" s="256"/>
      <c r="C204" s="256"/>
      <c r="D204" s="256"/>
      <c r="E204" s="321"/>
      <c r="F204" s="256"/>
      <c r="G204" s="256"/>
      <c r="H204" s="256"/>
      <c r="I204" s="256"/>
      <c r="J204" s="256"/>
      <c r="K204" s="256"/>
      <c r="L204" s="256"/>
      <c r="M204" s="256"/>
      <c r="N204" s="256"/>
      <c r="O204" s="256"/>
      <c r="P204" s="256"/>
    </row>
    <row r="205" spans="1:16" ht="78" customHeight="1">
      <c r="A205" s="256"/>
      <c r="B205" s="256"/>
      <c r="C205" s="256"/>
      <c r="D205" s="256"/>
      <c r="E205" s="321"/>
      <c r="F205" s="256"/>
      <c r="G205" s="256"/>
      <c r="H205" s="256"/>
      <c r="I205" s="256"/>
      <c r="J205" s="256"/>
      <c r="K205" s="256"/>
      <c r="L205" s="256"/>
      <c r="M205" s="256"/>
      <c r="N205" s="256"/>
      <c r="O205" s="256"/>
      <c r="P205" s="256"/>
    </row>
    <row r="206" spans="1:16" ht="78" customHeight="1">
      <c r="A206" s="256"/>
      <c r="B206" s="256"/>
      <c r="C206" s="256"/>
      <c r="D206" s="256"/>
      <c r="E206" s="321"/>
      <c r="F206" s="256"/>
      <c r="G206" s="256"/>
      <c r="H206" s="256"/>
      <c r="I206" s="256"/>
      <c r="J206" s="256"/>
      <c r="K206" s="256"/>
      <c r="L206" s="256"/>
      <c r="M206" s="256"/>
      <c r="N206" s="256"/>
      <c r="O206" s="256"/>
      <c r="P206" s="256"/>
    </row>
    <row r="207" spans="1:16" ht="78" customHeight="1">
      <c r="A207" s="256"/>
      <c r="B207" s="256"/>
      <c r="C207" s="256"/>
      <c r="D207" s="256"/>
      <c r="E207" s="321"/>
      <c r="F207" s="256"/>
      <c r="G207" s="256"/>
      <c r="H207" s="256"/>
      <c r="I207" s="256"/>
      <c r="J207" s="256"/>
      <c r="K207" s="256"/>
      <c r="L207" s="256"/>
      <c r="M207" s="256"/>
      <c r="N207" s="256"/>
      <c r="O207" s="256"/>
      <c r="P207" s="256"/>
    </row>
    <row r="208" ht="78" customHeight="1">
      <c r="O208" s="256"/>
    </row>
    <row r="209" ht="78" customHeight="1">
      <c r="O209" s="256"/>
    </row>
    <row r="210" ht="78" customHeight="1">
      <c r="O210" s="256"/>
    </row>
    <row r="211" ht="78" customHeight="1">
      <c r="O211" s="256"/>
    </row>
    <row r="212" ht="78" customHeight="1">
      <c r="O212" s="256"/>
    </row>
    <row r="213" ht="78" customHeight="1">
      <c r="O213" s="256"/>
    </row>
    <row r="214" ht="78" customHeight="1">
      <c r="O214" s="256"/>
    </row>
    <row r="215" ht="78" customHeight="1">
      <c r="O215" s="256"/>
    </row>
    <row r="216" ht="78" customHeight="1">
      <c r="O216" s="256"/>
    </row>
    <row r="217" ht="78" customHeight="1">
      <c r="O217" s="256"/>
    </row>
    <row r="218" ht="78" customHeight="1">
      <c r="O218" s="256"/>
    </row>
    <row r="219" spans="1:102" s="254" customFormat="1" ht="78" customHeight="1">
      <c r="A219" s="322"/>
      <c r="B219" s="323"/>
      <c r="C219" s="323"/>
      <c r="D219" s="324"/>
      <c r="E219" s="325"/>
      <c r="O219" s="256"/>
      <c r="Q219" s="302"/>
      <c r="R219" s="302"/>
      <c r="S219" s="302"/>
      <c r="T219" s="302"/>
      <c r="U219" s="302"/>
      <c r="V219" s="302"/>
      <c r="W219" s="302"/>
      <c r="X219" s="302"/>
      <c r="Y219" s="302"/>
      <c r="Z219" s="302"/>
      <c r="AA219" s="302"/>
      <c r="AB219" s="302"/>
      <c r="AC219" s="302"/>
      <c r="AD219" s="302"/>
      <c r="AE219" s="302"/>
      <c r="AF219" s="302"/>
      <c r="AG219" s="302"/>
      <c r="AH219" s="302"/>
      <c r="AI219" s="256"/>
      <c r="AJ219" s="256"/>
      <c r="AK219" s="256"/>
      <c r="AL219" s="256"/>
      <c r="AM219" s="256"/>
      <c r="AN219" s="256"/>
      <c r="AO219" s="256"/>
      <c r="AP219" s="256"/>
      <c r="AQ219" s="256"/>
      <c r="AR219" s="256"/>
      <c r="AS219" s="255"/>
      <c r="AT219" s="255"/>
      <c r="AU219" s="255"/>
      <c r="AV219" s="255"/>
      <c r="AW219" s="255"/>
      <c r="AX219" s="255"/>
      <c r="AY219" s="255"/>
      <c r="AZ219" s="255"/>
      <c r="BA219" s="255"/>
      <c r="BB219" s="255"/>
      <c r="BC219" s="255"/>
      <c r="BD219" s="255"/>
      <c r="BE219" s="255"/>
      <c r="BF219" s="255"/>
      <c r="BG219" s="256"/>
      <c r="BH219" s="256"/>
      <c r="BI219" s="256"/>
      <c r="BJ219" s="256"/>
      <c r="BK219" s="256"/>
      <c r="BL219" s="256"/>
      <c r="BM219" s="256"/>
      <c r="BN219" s="256"/>
      <c r="BO219" s="256"/>
      <c r="BP219" s="256"/>
      <c r="BQ219" s="256"/>
      <c r="BR219" s="256"/>
      <c r="BS219" s="256"/>
      <c r="BT219" s="256"/>
      <c r="BU219" s="256"/>
      <c r="BV219" s="256"/>
      <c r="BW219" s="256"/>
      <c r="BX219" s="256"/>
      <c r="BY219" s="256"/>
      <c r="BZ219" s="256"/>
      <c r="CA219" s="256"/>
      <c r="CB219" s="256"/>
      <c r="CC219" s="256"/>
      <c r="CD219" s="256"/>
      <c r="CE219" s="256"/>
      <c r="CF219" s="256"/>
      <c r="CG219" s="256"/>
      <c r="CH219" s="256"/>
      <c r="CI219" s="256"/>
      <c r="CJ219" s="256"/>
      <c r="CK219" s="256"/>
      <c r="CL219" s="256"/>
      <c r="CM219" s="256"/>
      <c r="CN219" s="256"/>
      <c r="CO219" s="256"/>
      <c r="CP219" s="256"/>
      <c r="CQ219" s="256"/>
      <c r="CR219" s="256"/>
      <c r="CS219" s="256"/>
      <c r="CT219" s="256"/>
      <c r="CU219" s="256"/>
      <c r="CV219" s="256"/>
      <c r="CW219" s="256"/>
      <c r="CX219" s="256"/>
    </row>
    <row r="220" spans="1:102" s="254" customFormat="1" ht="78" customHeight="1">
      <c r="A220" s="322"/>
      <c r="B220" s="323"/>
      <c r="C220" s="323"/>
      <c r="D220" s="324"/>
      <c r="E220" s="325"/>
      <c r="O220" s="256"/>
      <c r="Q220" s="302"/>
      <c r="R220" s="302"/>
      <c r="S220" s="302"/>
      <c r="T220" s="302"/>
      <c r="U220" s="302"/>
      <c r="V220" s="302"/>
      <c r="W220" s="302"/>
      <c r="X220" s="302"/>
      <c r="Y220" s="302"/>
      <c r="Z220" s="302"/>
      <c r="AA220" s="302"/>
      <c r="AB220" s="302"/>
      <c r="AC220" s="302"/>
      <c r="AD220" s="302"/>
      <c r="AE220" s="302"/>
      <c r="AF220" s="302"/>
      <c r="AG220" s="302"/>
      <c r="AH220" s="302"/>
      <c r="AI220" s="256"/>
      <c r="AJ220" s="256"/>
      <c r="AK220" s="256"/>
      <c r="AL220" s="256"/>
      <c r="AM220" s="256"/>
      <c r="AN220" s="256"/>
      <c r="AO220" s="256"/>
      <c r="AP220" s="256"/>
      <c r="AQ220" s="256"/>
      <c r="AR220" s="256"/>
      <c r="AS220" s="255"/>
      <c r="AT220" s="255"/>
      <c r="AU220" s="255"/>
      <c r="AV220" s="255"/>
      <c r="AW220" s="255"/>
      <c r="AX220" s="255"/>
      <c r="AY220" s="255"/>
      <c r="AZ220" s="255"/>
      <c r="BA220" s="255"/>
      <c r="BB220" s="255"/>
      <c r="BC220" s="255"/>
      <c r="BD220" s="255"/>
      <c r="BE220" s="255"/>
      <c r="BF220" s="255"/>
      <c r="BG220" s="256"/>
      <c r="BH220" s="256"/>
      <c r="BI220" s="256"/>
      <c r="BJ220" s="256"/>
      <c r="BK220" s="256"/>
      <c r="BL220" s="256"/>
      <c r="BM220" s="256"/>
      <c r="BN220" s="256"/>
      <c r="BO220" s="256"/>
      <c r="BP220" s="256"/>
      <c r="BQ220" s="256"/>
      <c r="BR220" s="256"/>
      <c r="BS220" s="256"/>
      <c r="BT220" s="256"/>
      <c r="BU220" s="256"/>
      <c r="BV220" s="256"/>
      <c r="BW220" s="256"/>
      <c r="BX220" s="256"/>
      <c r="BY220" s="256"/>
      <c r="BZ220" s="256"/>
      <c r="CA220" s="256"/>
      <c r="CB220" s="256"/>
      <c r="CC220" s="256"/>
      <c r="CD220" s="256"/>
      <c r="CE220" s="256"/>
      <c r="CF220" s="256"/>
      <c r="CG220" s="256"/>
      <c r="CH220" s="256"/>
      <c r="CI220" s="256"/>
      <c r="CJ220" s="256"/>
      <c r="CK220" s="256"/>
      <c r="CL220" s="256"/>
      <c r="CM220" s="256"/>
      <c r="CN220" s="256"/>
      <c r="CO220" s="256"/>
      <c r="CP220" s="256"/>
      <c r="CQ220" s="256"/>
      <c r="CR220" s="256"/>
      <c r="CS220" s="256"/>
      <c r="CT220" s="256"/>
      <c r="CU220" s="256"/>
      <c r="CV220" s="256"/>
      <c r="CW220" s="256"/>
      <c r="CX220" s="256"/>
    </row>
    <row r="221" spans="1:102" s="254" customFormat="1" ht="78" customHeight="1">
      <c r="A221" s="322"/>
      <c r="B221" s="323"/>
      <c r="C221" s="323"/>
      <c r="D221" s="324"/>
      <c r="E221" s="325"/>
      <c r="O221" s="256"/>
      <c r="Q221" s="302"/>
      <c r="R221" s="302"/>
      <c r="S221" s="302"/>
      <c r="T221" s="302"/>
      <c r="U221" s="302"/>
      <c r="V221" s="302"/>
      <c r="W221" s="302"/>
      <c r="X221" s="302"/>
      <c r="Y221" s="302"/>
      <c r="Z221" s="302"/>
      <c r="AA221" s="302"/>
      <c r="AB221" s="302"/>
      <c r="AC221" s="302"/>
      <c r="AD221" s="302"/>
      <c r="AE221" s="302"/>
      <c r="AF221" s="302"/>
      <c r="AG221" s="302"/>
      <c r="AH221" s="302"/>
      <c r="AI221" s="256"/>
      <c r="AJ221" s="256"/>
      <c r="AK221" s="256"/>
      <c r="AL221" s="256"/>
      <c r="AM221" s="256"/>
      <c r="AN221" s="256"/>
      <c r="AO221" s="256"/>
      <c r="AP221" s="256"/>
      <c r="AQ221" s="256"/>
      <c r="AR221" s="256"/>
      <c r="AS221" s="255"/>
      <c r="AT221" s="255"/>
      <c r="AU221" s="255"/>
      <c r="AV221" s="255"/>
      <c r="AW221" s="255"/>
      <c r="AX221" s="255"/>
      <c r="AY221" s="255"/>
      <c r="AZ221" s="255"/>
      <c r="BA221" s="255"/>
      <c r="BB221" s="255"/>
      <c r="BC221" s="255"/>
      <c r="BD221" s="255"/>
      <c r="BE221" s="255"/>
      <c r="BF221" s="255"/>
      <c r="BG221" s="256"/>
      <c r="BH221" s="256"/>
      <c r="BI221" s="256"/>
      <c r="BJ221" s="256"/>
      <c r="BK221" s="256"/>
      <c r="BL221" s="256"/>
      <c r="BM221" s="256"/>
      <c r="BN221" s="256"/>
      <c r="BO221" s="256"/>
      <c r="BP221" s="256"/>
      <c r="BQ221" s="256"/>
      <c r="BR221" s="256"/>
      <c r="BS221" s="256"/>
      <c r="BT221" s="256"/>
      <c r="BU221" s="256"/>
      <c r="BV221" s="256"/>
      <c r="BW221" s="256"/>
      <c r="BX221" s="256"/>
      <c r="BY221" s="256"/>
      <c r="BZ221" s="256"/>
      <c r="CA221" s="256"/>
      <c r="CB221" s="256"/>
      <c r="CC221" s="256"/>
      <c r="CD221" s="256"/>
      <c r="CE221" s="256"/>
      <c r="CF221" s="256"/>
      <c r="CG221" s="256"/>
      <c r="CH221" s="256"/>
      <c r="CI221" s="256"/>
      <c r="CJ221" s="256"/>
      <c r="CK221" s="256"/>
      <c r="CL221" s="256"/>
      <c r="CM221" s="256"/>
      <c r="CN221" s="256"/>
      <c r="CO221" s="256"/>
      <c r="CP221" s="256"/>
      <c r="CQ221" s="256"/>
      <c r="CR221" s="256"/>
      <c r="CS221" s="256"/>
      <c r="CT221" s="256"/>
      <c r="CU221" s="256"/>
      <c r="CV221" s="256"/>
      <c r="CW221" s="256"/>
      <c r="CX221" s="256"/>
    </row>
    <row r="222" spans="1:102" s="254" customFormat="1" ht="78" customHeight="1">
      <c r="A222" s="322"/>
      <c r="B222" s="323"/>
      <c r="C222" s="323"/>
      <c r="D222" s="324"/>
      <c r="E222" s="325"/>
      <c r="O222" s="256"/>
      <c r="Q222" s="302"/>
      <c r="R222" s="302"/>
      <c r="S222" s="302"/>
      <c r="T222" s="302"/>
      <c r="U222" s="302"/>
      <c r="V222" s="302"/>
      <c r="W222" s="302"/>
      <c r="X222" s="302"/>
      <c r="Y222" s="302"/>
      <c r="Z222" s="302"/>
      <c r="AA222" s="302"/>
      <c r="AB222" s="302"/>
      <c r="AC222" s="302"/>
      <c r="AD222" s="302"/>
      <c r="AE222" s="302"/>
      <c r="AF222" s="302"/>
      <c r="AG222" s="302"/>
      <c r="AH222" s="302"/>
      <c r="AI222" s="256"/>
      <c r="AJ222" s="256"/>
      <c r="AK222" s="256"/>
      <c r="AL222" s="256"/>
      <c r="AM222" s="256"/>
      <c r="AN222" s="256"/>
      <c r="AO222" s="256"/>
      <c r="AP222" s="256"/>
      <c r="AQ222" s="256"/>
      <c r="AR222" s="256"/>
      <c r="AS222" s="255"/>
      <c r="AT222" s="255"/>
      <c r="AU222" s="255"/>
      <c r="AV222" s="255"/>
      <c r="AW222" s="255"/>
      <c r="AX222" s="255"/>
      <c r="AY222" s="255"/>
      <c r="AZ222" s="255"/>
      <c r="BA222" s="255"/>
      <c r="BB222" s="255"/>
      <c r="BC222" s="255"/>
      <c r="BD222" s="255"/>
      <c r="BE222" s="255"/>
      <c r="BF222" s="255"/>
      <c r="BG222" s="256"/>
      <c r="BH222" s="256"/>
      <c r="BI222" s="256"/>
      <c r="BJ222" s="256"/>
      <c r="BK222" s="256"/>
      <c r="BL222" s="256"/>
      <c r="BM222" s="256"/>
      <c r="BN222" s="256"/>
      <c r="BO222" s="256"/>
      <c r="BP222" s="256"/>
      <c r="BQ222" s="256"/>
      <c r="BR222" s="256"/>
      <c r="BS222" s="256"/>
      <c r="BT222" s="256"/>
      <c r="BU222" s="256"/>
      <c r="BV222" s="256"/>
      <c r="BW222" s="256"/>
      <c r="BX222" s="256"/>
      <c r="BY222" s="256"/>
      <c r="BZ222" s="256"/>
      <c r="CA222" s="256"/>
      <c r="CB222" s="256"/>
      <c r="CC222" s="256"/>
      <c r="CD222" s="256"/>
      <c r="CE222" s="256"/>
      <c r="CF222" s="256"/>
      <c r="CG222" s="256"/>
      <c r="CH222" s="256"/>
      <c r="CI222" s="256"/>
      <c r="CJ222" s="256"/>
      <c r="CK222" s="256"/>
      <c r="CL222" s="256"/>
      <c r="CM222" s="256"/>
      <c r="CN222" s="256"/>
      <c r="CO222" s="256"/>
      <c r="CP222" s="256"/>
      <c r="CQ222" s="256"/>
      <c r="CR222" s="256"/>
      <c r="CS222" s="256"/>
      <c r="CT222" s="256"/>
      <c r="CU222" s="256"/>
      <c r="CV222" s="256"/>
      <c r="CW222" s="256"/>
      <c r="CX222" s="256"/>
    </row>
    <row r="223" spans="1:102" s="254" customFormat="1" ht="78" customHeight="1">
      <c r="A223" s="322"/>
      <c r="B223" s="323"/>
      <c r="C223" s="323"/>
      <c r="D223" s="324"/>
      <c r="E223" s="325"/>
      <c r="O223" s="256"/>
      <c r="Q223" s="302"/>
      <c r="R223" s="302"/>
      <c r="S223" s="302"/>
      <c r="T223" s="302"/>
      <c r="U223" s="302"/>
      <c r="V223" s="302"/>
      <c r="W223" s="302"/>
      <c r="X223" s="302"/>
      <c r="Y223" s="302"/>
      <c r="Z223" s="302"/>
      <c r="AA223" s="302"/>
      <c r="AB223" s="302"/>
      <c r="AC223" s="302"/>
      <c r="AD223" s="302"/>
      <c r="AE223" s="302"/>
      <c r="AF223" s="302"/>
      <c r="AG223" s="302"/>
      <c r="AH223" s="302"/>
      <c r="AI223" s="256"/>
      <c r="AJ223" s="256"/>
      <c r="AK223" s="256"/>
      <c r="AL223" s="256"/>
      <c r="AM223" s="256"/>
      <c r="AN223" s="256"/>
      <c r="AO223" s="256"/>
      <c r="AP223" s="256"/>
      <c r="AQ223" s="256"/>
      <c r="AR223" s="256"/>
      <c r="AS223" s="255"/>
      <c r="AT223" s="255"/>
      <c r="AU223" s="255"/>
      <c r="AV223" s="255"/>
      <c r="AW223" s="255"/>
      <c r="AX223" s="255"/>
      <c r="AY223" s="255"/>
      <c r="AZ223" s="255"/>
      <c r="BA223" s="255"/>
      <c r="BB223" s="255"/>
      <c r="BC223" s="255"/>
      <c r="BD223" s="255"/>
      <c r="BE223" s="255"/>
      <c r="BF223" s="255"/>
      <c r="BG223" s="256"/>
      <c r="BH223" s="256"/>
      <c r="BI223" s="256"/>
      <c r="BJ223" s="256"/>
      <c r="BK223" s="256"/>
      <c r="BL223" s="256"/>
      <c r="BM223" s="256"/>
      <c r="BN223" s="256"/>
      <c r="BO223" s="256"/>
      <c r="BP223" s="256"/>
      <c r="BQ223" s="256"/>
      <c r="BR223" s="256"/>
      <c r="BS223" s="256"/>
      <c r="BT223" s="256"/>
      <c r="BU223" s="256"/>
      <c r="BV223" s="256"/>
      <c r="BW223" s="256"/>
      <c r="BX223" s="256"/>
      <c r="BY223" s="256"/>
      <c r="BZ223" s="256"/>
      <c r="CA223" s="256"/>
      <c r="CB223" s="256"/>
      <c r="CC223" s="256"/>
      <c r="CD223" s="256"/>
      <c r="CE223" s="256"/>
      <c r="CF223" s="256"/>
      <c r="CG223" s="256"/>
      <c r="CH223" s="256"/>
      <c r="CI223" s="256"/>
      <c r="CJ223" s="256"/>
      <c r="CK223" s="256"/>
      <c r="CL223" s="256"/>
      <c r="CM223" s="256"/>
      <c r="CN223" s="256"/>
      <c r="CO223" s="256"/>
      <c r="CP223" s="256"/>
      <c r="CQ223" s="256"/>
      <c r="CR223" s="256"/>
      <c r="CS223" s="256"/>
      <c r="CT223" s="256"/>
      <c r="CU223" s="256"/>
      <c r="CV223" s="256"/>
      <c r="CW223" s="256"/>
      <c r="CX223" s="256"/>
    </row>
    <row r="224" spans="1:102" s="254" customFormat="1" ht="78" customHeight="1">
      <c r="A224" s="322"/>
      <c r="B224" s="323"/>
      <c r="C224" s="323"/>
      <c r="D224" s="324"/>
      <c r="E224" s="325"/>
      <c r="O224" s="256"/>
      <c r="Q224" s="302"/>
      <c r="R224" s="302"/>
      <c r="S224" s="302"/>
      <c r="T224" s="302"/>
      <c r="U224" s="302"/>
      <c r="V224" s="302"/>
      <c r="W224" s="302"/>
      <c r="X224" s="302"/>
      <c r="Y224" s="302"/>
      <c r="Z224" s="302"/>
      <c r="AA224" s="302"/>
      <c r="AB224" s="302"/>
      <c r="AC224" s="302"/>
      <c r="AD224" s="302"/>
      <c r="AE224" s="302"/>
      <c r="AF224" s="302"/>
      <c r="AG224" s="302"/>
      <c r="AH224" s="302"/>
      <c r="AI224" s="256"/>
      <c r="AJ224" s="256"/>
      <c r="AK224" s="256"/>
      <c r="AL224" s="256"/>
      <c r="AM224" s="256"/>
      <c r="AN224" s="256"/>
      <c r="AO224" s="256"/>
      <c r="AP224" s="256"/>
      <c r="AQ224" s="256"/>
      <c r="AR224" s="256"/>
      <c r="AS224" s="255"/>
      <c r="AT224" s="255"/>
      <c r="AU224" s="255"/>
      <c r="AV224" s="255"/>
      <c r="AW224" s="255"/>
      <c r="AX224" s="255"/>
      <c r="AY224" s="255"/>
      <c r="AZ224" s="255"/>
      <c r="BA224" s="255"/>
      <c r="BB224" s="255"/>
      <c r="BC224" s="255"/>
      <c r="BD224" s="255"/>
      <c r="BE224" s="255"/>
      <c r="BF224" s="255"/>
      <c r="BG224" s="256"/>
      <c r="BH224" s="256"/>
      <c r="BI224" s="256"/>
      <c r="BJ224" s="256"/>
      <c r="BK224" s="256"/>
      <c r="BL224" s="256"/>
      <c r="BM224" s="256"/>
      <c r="BN224" s="256"/>
      <c r="BO224" s="256"/>
      <c r="BP224" s="256"/>
      <c r="BQ224" s="256"/>
      <c r="BR224" s="256"/>
      <c r="BS224" s="256"/>
      <c r="BT224" s="256"/>
      <c r="BU224" s="256"/>
      <c r="BV224" s="256"/>
      <c r="BW224" s="256"/>
      <c r="BX224" s="256"/>
      <c r="BY224" s="256"/>
      <c r="BZ224" s="256"/>
      <c r="CA224" s="256"/>
      <c r="CB224" s="256"/>
      <c r="CC224" s="256"/>
      <c r="CD224" s="256"/>
      <c r="CE224" s="256"/>
      <c r="CF224" s="256"/>
      <c r="CG224" s="256"/>
      <c r="CH224" s="256"/>
      <c r="CI224" s="256"/>
      <c r="CJ224" s="256"/>
      <c r="CK224" s="256"/>
      <c r="CL224" s="256"/>
      <c r="CM224" s="256"/>
      <c r="CN224" s="256"/>
      <c r="CO224" s="256"/>
      <c r="CP224" s="256"/>
      <c r="CQ224" s="256"/>
      <c r="CR224" s="256"/>
      <c r="CS224" s="256"/>
      <c r="CT224" s="256"/>
      <c r="CU224" s="256"/>
      <c r="CV224" s="256"/>
      <c r="CW224" s="256"/>
      <c r="CX224" s="256"/>
    </row>
    <row r="225" spans="1:102" s="254" customFormat="1" ht="78" customHeight="1">
      <c r="A225" s="322"/>
      <c r="B225" s="323"/>
      <c r="C225" s="323"/>
      <c r="D225" s="324"/>
      <c r="E225" s="325"/>
      <c r="O225" s="256"/>
      <c r="Q225" s="302"/>
      <c r="R225" s="302"/>
      <c r="S225" s="302"/>
      <c r="T225" s="302"/>
      <c r="U225" s="302"/>
      <c r="V225" s="302"/>
      <c r="W225" s="302"/>
      <c r="X225" s="302"/>
      <c r="Y225" s="302"/>
      <c r="Z225" s="302"/>
      <c r="AA225" s="302"/>
      <c r="AB225" s="302"/>
      <c r="AC225" s="302"/>
      <c r="AD225" s="302"/>
      <c r="AE225" s="302"/>
      <c r="AF225" s="302"/>
      <c r="AG225" s="302"/>
      <c r="AH225" s="302"/>
      <c r="AI225" s="256"/>
      <c r="AJ225" s="256"/>
      <c r="AK225" s="256"/>
      <c r="AL225" s="256"/>
      <c r="AM225" s="256"/>
      <c r="AN225" s="256"/>
      <c r="AO225" s="256"/>
      <c r="AP225" s="256"/>
      <c r="AQ225" s="256"/>
      <c r="AR225" s="256"/>
      <c r="AS225" s="255"/>
      <c r="AT225" s="255"/>
      <c r="AU225" s="255"/>
      <c r="AV225" s="255"/>
      <c r="AW225" s="255"/>
      <c r="AX225" s="255"/>
      <c r="AY225" s="255"/>
      <c r="AZ225" s="255"/>
      <c r="BA225" s="255"/>
      <c r="BB225" s="255"/>
      <c r="BC225" s="255"/>
      <c r="BD225" s="255"/>
      <c r="BE225" s="255"/>
      <c r="BF225" s="255"/>
      <c r="BG225" s="256"/>
      <c r="BH225" s="256"/>
      <c r="BI225" s="256"/>
      <c r="BJ225" s="256"/>
      <c r="BK225" s="256"/>
      <c r="BL225" s="256"/>
      <c r="BM225" s="256"/>
      <c r="BN225" s="256"/>
      <c r="BO225" s="256"/>
      <c r="BP225" s="256"/>
      <c r="BQ225" s="256"/>
      <c r="BR225" s="256"/>
      <c r="BS225" s="256"/>
      <c r="BT225" s="256"/>
      <c r="BU225" s="256"/>
      <c r="BV225" s="256"/>
      <c r="BW225" s="256"/>
      <c r="BX225" s="256"/>
      <c r="BY225" s="256"/>
      <c r="BZ225" s="256"/>
      <c r="CA225" s="256"/>
      <c r="CB225" s="256"/>
      <c r="CC225" s="256"/>
      <c r="CD225" s="256"/>
      <c r="CE225" s="256"/>
      <c r="CF225" s="256"/>
      <c r="CG225" s="256"/>
      <c r="CH225" s="256"/>
      <c r="CI225" s="256"/>
      <c r="CJ225" s="256"/>
      <c r="CK225" s="256"/>
      <c r="CL225" s="256"/>
      <c r="CM225" s="256"/>
      <c r="CN225" s="256"/>
      <c r="CO225" s="256"/>
      <c r="CP225" s="256"/>
      <c r="CQ225" s="256"/>
      <c r="CR225" s="256"/>
      <c r="CS225" s="256"/>
      <c r="CT225" s="256"/>
      <c r="CU225" s="256"/>
      <c r="CV225" s="256"/>
      <c r="CW225" s="256"/>
      <c r="CX225" s="256"/>
    </row>
    <row r="226" spans="1:102" s="254" customFormat="1" ht="78" customHeight="1">
      <c r="A226" s="322"/>
      <c r="B226" s="323"/>
      <c r="C226" s="323"/>
      <c r="D226" s="324"/>
      <c r="E226" s="325"/>
      <c r="O226" s="256"/>
      <c r="Q226" s="302"/>
      <c r="R226" s="302"/>
      <c r="S226" s="302"/>
      <c r="T226" s="302"/>
      <c r="U226" s="302"/>
      <c r="V226" s="302"/>
      <c r="W226" s="302"/>
      <c r="X226" s="302"/>
      <c r="Y226" s="302"/>
      <c r="Z226" s="302"/>
      <c r="AA226" s="302"/>
      <c r="AB226" s="302"/>
      <c r="AC226" s="302"/>
      <c r="AD226" s="302"/>
      <c r="AE226" s="302"/>
      <c r="AF226" s="302"/>
      <c r="AG226" s="302"/>
      <c r="AH226" s="302"/>
      <c r="AI226" s="256"/>
      <c r="AJ226" s="256"/>
      <c r="AK226" s="256"/>
      <c r="AL226" s="256"/>
      <c r="AM226" s="256"/>
      <c r="AN226" s="256"/>
      <c r="AO226" s="256"/>
      <c r="AP226" s="256"/>
      <c r="AQ226" s="256"/>
      <c r="AR226" s="256"/>
      <c r="AS226" s="255"/>
      <c r="AT226" s="255"/>
      <c r="AU226" s="255"/>
      <c r="AV226" s="255"/>
      <c r="AW226" s="255"/>
      <c r="AX226" s="255"/>
      <c r="AY226" s="255"/>
      <c r="AZ226" s="255"/>
      <c r="BA226" s="255"/>
      <c r="BB226" s="255"/>
      <c r="BC226" s="255"/>
      <c r="BD226" s="255"/>
      <c r="BE226" s="255"/>
      <c r="BF226" s="255"/>
      <c r="BG226" s="256"/>
      <c r="BH226" s="256"/>
      <c r="BI226" s="256"/>
      <c r="BJ226" s="256"/>
      <c r="BK226" s="256"/>
      <c r="BL226" s="256"/>
      <c r="BM226" s="256"/>
      <c r="BN226" s="256"/>
      <c r="BO226" s="256"/>
      <c r="BP226" s="256"/>
      <c r="BQ226" s="256"/>
      <c r="BR226" s="256"/>
      <c r="BS226" s="256"/>
      <c r="BT226" s="256"/>
      <c r="BU226" s="256"/>
      <c r="BV226" s="256"/>
      <c r="BW226" s="256"/>
      <c r="BX226" s="256"/>
      <c r="BY226" s="256"/>
      <c r="BZ226" s="256"/>
      <c r="CA226" s="256"/>
      <c r="CB226" s="256"/>
      <c r="CC226" s="256"/>
      <c r="CD226" s="256"/>
      <c r="CE226" s="256"/>
      <c r="CF226" s="256"/>
      <c r="CG226" s="256"/>
      <c r="CH226" s="256"/>
      <c r="CI226" s="256"/>
      <c r="CJ226" s="256"/>
      <c r="CK226" s="256"/>
      <c r="CL226" s="256"/>
      <c r="CM226" s="256"/>
      <c r="CN226" s="256"/>
      <c r="CO226" s="256"/>
      <c r="CP226" s="256"/>
      <c r="CQ226" s="256"/>
      <c r="CR226" s="256"/>
      <c r="CS226" s="256"/>
      <c r="CT226" s="256"/>
      <c r="CU226" s="256"/>
      <c r="CV226" s="256"/>
      <c r="CW226" s="256"/>
      <c r="CX226" s="256"/>
    </row>
    <row r="227" spans="1:102" s="254" customFormat="1" ht="78" customHeight="1">
      <c r="A227" s="322"/>
      <c r="B227" s="323"/>
      <c r="C227" s="323"/>
      <c r="D227" s="324"/>
      <c r="E227" s="325"/>
      <c r="O227" s="256"/>
      <c r="Q227" s="302"/>
      <c r="R227" s="302"/>
      <c r="S227" s="302"/>
      <c r="T227" s="302"/>
      <c r="U227" s="302"/>
      <c r="V227" s="302"/>
      <c r="W227" s="302"/>
      <c r="X227" s="302"/>
      <c r="Y227" s="302"/>
      <c r="Z227" s="302"/>
      <c r="AA227" s="302"/>
      <c r="AB227" s="302"/>
      <c r="AC227" s="302"/>
      <c r="AD227" s="302"/>
      <c r="AE227" s="302"/>
      <c r="AF227" s="302"/>
      <c r="AG227" s="302"/>
      <c r="AH227" s="302"/>
      <c r="AI227" s="256"/>
      <c r="AJ227" s="256"/>
      <c r="AK227" s="256"/>
      <c r="AL227" s="256"/>
      <c r="AM227" s="256"/>
      <c r="AN227" s="256"/>
      <c r="AO227" s="256"/>
      <c r="AP227" s="256"/>
      <c r="AQ227" s="256"/>
      <c r="AR227" s="256"/>
      <c r="AS227" s="255"/>
      <c r="AT227" s="255"/>
      <c r="AU227" s="255"/>
      <c r="AV227" s="255"/>
      <c r="AW227" s="255"/>
      <c r="AX227" s="255"/>
      <c r="AY227" s="255"/>
      <c r="AZ227" s="255"/>
      <c r="BA227" s="255"/>
      <c r="BB227" s="255"/>
      <c r="BC227" s="255"/>
      <c r="BD227" s="255"/>
      <c r="BE227" s="255"/>
      <c r="BF227" s="255"/>
      <c r="BG227" s="256"/>
      <c r="BH227" s="256"/>
      <c r="BI227" s="256"/>
      <c r="BJ227" s="256"/>
      <c r="BK227" s="256"/>
      <c r="BL227" s="256"/>
      <c r="BM227" s="256"/>
      <c r="BN227" s="256"/>
      <c r="BO227" s="256"/>
      <c r="BP227" s="256"/>
      <c r="BQ227" s="256"/>
      <c r="BR227" s="256"/>
      <c r="BS227" s="256"/>
      <c r="BT227" s="256"/>
      <c r="BU227" s="256"/>
      <c r="BV227" s="256"/>
      <c r="BW227" s="256"/>
      <c r="BX227" s="256"/>
      <c r="BY227" s="256"/>
      <c r="BZ227" s="256"/>
      <c r="CA227" s="256"/>
      <c r="CB227" s="256"/>
      <c r="CC227" s="256"/>
      <c r="CD227" s="256"/>
      <c r="CE227" s="256"/>
      <c r="CF227" s="256"/>
      <c r="CG227" s="256"/>
      <c r="CH227" s="256"/>
      <c r="CI227" s="256"/>
      <c r="CJ227" s="256"/>
      <c r="CK227" s="256"/>
      <c r="CL227" s="256"/>
      <c r="CM227" s="256"/>
      <c r="CN227" s="256"/>
      <c r="CO227" s="256"/>
      <c r="CP227" s="256"/>
      <c r="CQ227" s="256"/>
      <c r="CR227" s="256"/>
      <c r="CS227" s="256"/>
      <c r="CT227" s="256"/>
      <c r="CU227" s="256"/>
      <c r="CV227" s="256"/>
      <c r="CW227" s="256"/>
      <c r="CX227" s="256"/>
    </row>
    <row r="228" spans="1:102" s="254" customFormat="1" ht="78" customHeight="1">
      <c r="A228" s="322"/>
      <c r="B228" s="323"/>
      <c r="C228" s="323"/>
      <c r="D228" s="324"/>
      <c r="E228" s="325"/>
      <c r="O228" s="256"/>
      <c r="Q228" s="302"/>
      <c r="R228" s="302"/>
      <c r="S228" s="302"/>
      <c r="T228" s="302"/>
      <c r="U228" s="302"/>
      <c r="V228" s="302"/>
      <c r="W228" s="302"/>
      <c r="X228" s="302"/>
      <c r="Y228" s="302"/>
      <c r="Z228" s="302"/>
      <c r="AA228" s="302"/>
      <c r="AB228" s="302"/>
      <c r="AC228" s="302"/>
      <c r="AD228" s="302"/>
      <c r="AE228" s="302"/>
      <c r="AF228" s="302"/>
      <c r="AG228" s="302"/>
      <c r="AH228" s="302"/>
      <c r="AI228" s="256"/>
      <c r="AJ228" s="256"/>
      <c r="AK228" s="256"/>
      <c r="AL228" s="256"/>
      <c r="AM228" s="256"/>
      <c r="AN228" s="256"/>
      <c r="AO228" s="256"/>
      <c r="AP228" s="256"/>
      <c r="AQ228" s="256"/>
      <c r="AR228" s="256"/>
      <c r="AS228" s="255"/>
      <c r="AT228" s="255"/>
      <c r="AU228" s="255"/>
      <c r="AV228" s="255"/>
      <c r="AW228" s="255"/>
      <c r="AX228" s="255"/>
      <c r="AY228" s="255"/>
      <c r="AZ228" s="255"/>
      <c r="BA228" s="255"/>
      <c r="BB228" s="255"/>
      <c r="BC228" s="255"/>
      <c r="BD228" s="255"/>
      <c r="BE228" s="255"/>
      <c r="BF228" s="255"/>
      <c r="BG228" s="256"/>
      <c r="BH228" s="256"/>
      <c r="BI228" s="256"/>
      <c r="BJ228" s="256"/>
      <c r="BK228" s="256"/>
      <c r="BL228" s="256"/>
      <c r="BM228" s="256"/>
      <c r="BN228" s="256"/>
      <c r="BO228" s="256"/>
      <c r="BP228" s="256"/>
      <c r="BQ228" s="256"/>
      <c r="BR228" s="256"/>
      <c r="BS228" s="256"/>
      <c r="BT228" s="256"/>
      <c r="BU228" s="256"/>
      <c r="BV228" s="256"/>
      <c r="BW228" s="256"/>
      <c r="BX228" s="256"/>
      <c r="BY228" s="256"/>
      <c r="BZ228" s="256"/>
      <c r="CA228" s="256"/>
      <c r="CB228" s="256"/>
      <c r="CC228" s="256"/>
      <c r="CD228" s="256"/>
      <c r="CE228" s="256"/>
      <c r="CF228" s="256"/>
      <c r="CG228" s="256"/>
      <c r="CH228" s="256"/>
      <c r="CI228" s="256"/>
      <c r="CJ228" s="256"/>
      <c r="CK228" s="256"/>
      <c r="CL228" s="256"/>
      <c r="CM228" s="256"/>
      <c r="CN228" s="256"/>
      <c r="CO228" s="256"/>
      <c r="CP228" s="256"/>
      <c r="CQ228" s="256"/>
      <c r="CR228" s="256"/>
      <c r="CS228" s="256"/>
      <c r="CT228" s="256"/>
      <c r="CU228" s="256"/>
      <c r="CV228" s="256"/>
      <c r="CW228" s="256"/>
      <c r="CX228" s="256"/>
    </row>
    <row r="229" spans="1:102" s="254" customFormat="1" ht="78" customHeight="1">
      <c r="A229" s="322"/>
      <c r="B229" s="323"/>
      <c r="C229" s="323"/>
      <c r="D229" s="324"/>
      <c r="E229" s="325"/>
      <c r="O229" s="256"/>
      <c r="Q229" s="302"/>
      <c r="R229" s="302"/>
      <c r="S229" s="302"/>
      <c r="T229" s="302"/>
      <c r="U229" s="302"/>
      <c r="V229" s="302"/>
      <c r="W229" s="302"/>
      <c r="X229" s="302"/>
      <c r="Y229" s="302"/>
      <c r="Z229" s="302"/>
      <c r="AA229" s="302"/>
      <c r="AB229" s="302"/>
      <c r="AC229" s="302"/>
      <c r="AD229" s="302"/>
      <c r="AE229" s="302"/>
      <c r="AF229" s="302"/>
      <c r="AG229" s="302"/>
      <c r="AH229" s="302"/>
      <c r="AI229" s="256"/>
      <c r="AJ229" s="256"/>
      <c r="AK229" s="256"/>
      <c r="AL229" s="256"/>
      <c r="AM229" s="256"/>
      <c r="AN229" s="256"/>
      <c r="AO229" s="256"/>
      <c r="AP229" s="256"/>
      <c r="AQ229" s="256"/>
      <c r="AR229" s="256"/>
      <c r="AS229" s="255"/>
      <c r="AT229" s="255"/>
      <c r="AU229" s="255"/>
      <c r="AV229" s="255"/>
      <c r="AW229" s="255"/>
      <c r="AX229" s="255"/>
      <c r="AY229" s="255"/>
      <c r="AZ229" s="255"/>
      <c r="BA229" s="255"/>
      <c r="BB229" s="255"/>
      <c r="BC229" s="255"/>
      <c r="BD229" s="255"/>
      <c r="BE229" s="255"/>
      <c r="BF229" s="255"/>
      <c r="BG229" s="256"/>
      <c r="BH229" s="256"/>
      <c r="BI229" s="256"/>
      <c r="BJ229" s="256"/>
      <c r="BK229" s="256"/>
      <c r="BL229" s="256"/>
      <c r="BM229" s="256"/>
      <c r="BN229" s="256"/>
      <c r="BO229" s="256"/>
      <c r="BP229" s="256"/>
      <c r="BQ229" s="256"/>
      <c r="BR229" s="256"/>
      <c r="BS229" s="256"/>
      <c r="BT229" s="256"/>
      <c r="BU229" s="256"/>
      <c r="BV229" s="256"/>
      <c r="BW229" s="256"/>
      <c r="BX229" s="256"/>
      <c r="BY229" s="256"/>
      <c r="BZ229" s="256"/>
      <c r="CA229" s="256"/>
      <c r="CB229" s="256"/>
      <c r="CC229" s="256"/>
      <c r="CD229" s="256"/>
      <c r="CE229" s="256"/>
      <c r="CF229" s="256"/>
      <c r="CG229" s="256"/>
      <c r="CH229" s="256"/>
      <c r="CI229" s="256"/>
      <c r="CJ229" s="256"/>
      <c r="CK229" s="256"/>
      <c r="CL229" s="256"/>
      <c r="CM229" s="256"/>
      <c r="CN229" s="256"/>
      <c r="CO229" s="256"/>
      <c r="CP229" s="256"/>
      <c r="CQ229" s="256"/>
      <c r="CR229" s="256"/>
      <c r="CS229" s="256"/>
      <c r="CT229" s="256"/>
      <c r="CU229" s="256"/>
      <c r="CV229" s="256"/>
      <c r="CW229" s="256"/>
      <c r="CX229" s="256"/>
    </row>
    <row r="230" spans="1:102" s="254" customFormat="1" ht="78" customHeight="1">
      <c r="A230" s="322"/>
      <c r="B230" s="323"/>
      <c r="C230" s="323"/>
      <c r="D230" s="324"/>
      <c r="E230" s="325"/>
      <c r="O230" s="256"/>
      <c r="Q230" s="302"/>
      <c r="R230" s="302"/>
      <c r="S230" s="302"/>
      <c r="T230" s="302"/>
      <c r="U230" s="302"/>
      <c r="V230" s="302"/>
      <c r="W230" s="302"/>
      <c r="X230" s="302"/>
      <c r="Y230" s="302"/>
      <c r="Z230" s="302"/>
      <c r="AA230" s="302"/>
      <c r="AB230" s="302"/>
      <c r="AC230" s="302"/>
      <c r="AD230" s="302"/>
      <c r="AE230" s="302"/>
      <c r="AF230" s="302"/>
      <c r="AG230" s="302"/>
      <c r="AH230" s="302"/>
      <c r="AI230" s="256"/>
      <c r="AJ230" s="256"/>
      <c r="AK230" s="256"/>
      <c r="AL230" s="256"/>
      <c r="AM230" s="256"/>
      <c r="AN230" s="256"/>
      <c r="AO230" s="256"/>
      <c r="AP230" s="256"/>
      <c r="AQ230" s="256"/>
      <c r="AR230" s="256"/>
      <c r="AS230" s="255"/>
      <c r="AT230" s="255"/>
      <c r="AU230" s="255"/>
      <c r="AV230" s="255"/>
      <c r="AW230" s="255"/>
      <c r="AX230" s="255"/>
      <c r="AY230" s="255"/>
      <c r="AZ230" s="255"/>
      <c r="BA230" s="255"/>
      <c r="BB230" s="255"/>
      <c r="BC230" s="255"/>
      <c r="BD230" s="255"/>
      <c r="BE230" s="255"/>
      <c r="BF230" s="255"/>
      <c r="BG230" s="256"/>
      <c r="BH230" s="256"/>
      <c r="BI230" s="256"/>
      <c r="BJ230" s="256"/>
      <c r="BK230" s="256"/>
      <c r="BL230" s="256"/>
      <c r="BM230" s="256"/>
      <c r="BN230" s="256"/>
      <c r="BO230" s="256"/>
      <c r="BP230" s="256"/>
      <c r="BQ230" s="256"/>
      <c r="BR230" s="256"/>
      <c r="BS230" s="256"/>
      <c r="BT230" s="256"/>
      <c r="BU230" s="256"/>
      <c r="BV230" s="256"/>
      <c r="BW230" s="256"/>
      <c r="BX230" s="256"/>
      <c r="BY230" s="256"/>
      <c r="BZ230" s="256"/>
      <c r="CA230" s="256"/>
      <c r="CB230" s="256"/>
      <c r="CC230" s="256"/>
      <c r="CD230" s="256"/>
      <c r="CE230" s="256"/>
      <c r="CF230" s="256"/>
      <c r="CG230" s="256"/>
      <c r="CH230" s="256"/>
      <c r="CI230" s="256"/>
      <c r="CJ230" s="256"/>
      <c r="CK230" s="256"/>
      <c r="CL230" s="256"/>
      <c r="CM230" s="256"/>
      <c r="CN230" s="256"/>
      <c r="CO230" s="256"/>
      <c r="CP230" s="256"/>
      <c r="CQ230" s="256"/>
      <c r="CR230" s="256"/>
      <c r="CS230" s="256"/>
      <c r="CT230" s="256"/>
      <c r="CU230" s="256"/>
      <c r="CV230" s="256"/>
      <c r="CW230" s="256"/>
      <c r="CX230" s="256"/>
    </row>
    <row r="231" spans="1:102" s="254" customFormat="1" ht="78" customHeight="1">
      <c r="A231" s="322"/>
      <c r="B231" s="323"/>
      <c r="C231" s="323"/>
      <c r="D231" s="324"/>
      <c r="E231" s="325"/>
      <c r="O231" s="256"/>
      <c r="Q231" s="302"/>
      <c r="R231" s="302"/>
      <c r="S231" s="302"/>
      <c r="T231" s="302"/>
      <c r="U231" s="302"/>
      <c r="V231" s="302"/>
      <c r="W231" s="302"/>
      <c r="X231" s="302"/>
      <c r="Y231" s="302"/>
      <c r="Z231" s="302"/>
      <c r="AA231" s="302"/>
      <c r="AB231" s="302"/>
      <c r="AC231" s="302"/>
      <c r="AD231" s="302"/>
      <c r="AE231" s="302"/>
      <c r="AF231" s="302"/>
      <c r="AG231" s="302"/>
      <c r="AH231" s="302"/>
      <c r="AI231" s="256"/>
      <c r="AJ231" s="256"/>
      <c r="AK231" s="256"/>
      <c r="AL231" s="256"/>
      <c r="AM231" s="256"/>
      <c r="AN231" s="256"/>
      <c r="AO231" s="256"/>
      <c r="AP231" s="256"/>
      <c r="AQ231" s="256"/>
      <c r="AR231" s="256"/>
      <c r="AS231" s="255"/>
      <c r="AT231" s="255"/>
      <c r="AU231" s="255"/>
      <c r="AV231" s="255"/>
      <c r="AW231" s="255"/>
      <c r="AX231" s="255"/>
      <c r="AY231" s="255"/>
      <c r="AZ231" s="255"/>
      <c r="BA231" s="255"/>
      <c r="BB231" s="255"/>
      <c r="BC231" s="255"/>
      <c r="BD231" s="255"/>
      <c r="BE231" s="255"/>
      <c r="BF231" s="255"/>
      <c r="BG231" s="256"/>
      <c r="BH231" s="256"/>
      <c r="BI231" s="256"/>
      <c r="BJ231" s="256"/>
      <c r="BK231" s="256"/>
      <c r="BL231" s="256"/>
      <c r="BM231" s="256"/>
      <c r="BN231" s="256"/>
      <c r="BO231" s="256"/>
      <c r="BP231" s="256"/>
      <c r="BQ231" s="256"/>
      <c r="BR231" s="256"/>
      <c r="BS231" s="256"/>
      <c r="BT231" s="256"/>
      <c r="BU231" s="256"/>
      <c r="BV231" s="256"/>
      <c r="BW231" s="256"/>
      <c r="BX231" s="256"/>
      <c r="BY231" s="256"/>
      <c r="BZ231" s="256"/>
      <c r="CA231" s="256"/>
      <c r="CB231" s="256"/>
      <c r="CC231" s="256"/>
      <c r="CD231" s="256"/>
      <c r="CE231" s="256"/>
      <c r="CF231" s="256"/>
      <c r="CG231" s="256"/>
      <c r="CH231" s="256"/>
      <c r="CI231" s="256"/>
      <c r="CJ231" s="256"/>
      <c r="CK231" s="256"/>
      <c r="CL231" s="256"/>
      <c r="CM231" s="256"/>
      <c r="CN231" s="256"/>
      <c r="CO231" s="256"/>
      <c r="CP231" s="256"/>
      <c r="CQ231" s="256"/>
      <c r="CR231" s="256"/>
      <c r="CS231" s="256"/>
      <c r="CT231" s="256"/>
      <c r="CU231" s="256"/>
      <c r="CV231" s="256"/>
      <c r="CW231" s="256"/>
      <c r="CX231" s="256"/>
    </row>
    <row r="232" spans="1:102" s="254" customFormat="1" ht="78" customHeight="1">
      <c r="A232" s="322"/>
      <c r="B232" s="323"/>
      <c r="C232" s="323"/>
      <c r="D232" s="324"/>
      <c r="E232" s="325"/>
      <c r="O232" s="256"/>
      <c r="Q232" s="302"/>
      <c r="R232" s="302"/>
      <c r="S232" s="302"/>
      <c r="T232" s="302"/>
      <c r="U232" s="302"/>
      <c r="V232" s="302"/>
      <c r="W232" s="302"/>
      <c r="X232" s="302"/>
      <c r="Y232" s="302"/>
      <c r="Z232" s="302"/>
      <c r="AA232" s="302"/>
      <c r="AB232" s="302"/>
      <c r="AC232" s="302"/>
      <c r="AD232" s="302"/>
      <c r="AE232" s="302"/>
      <c r="AF232" s="302"/>
      <c r="AG232" s="302"/>
      <c r="AH232" s="302"/>
      <c r="AI232" s="256"/>
      <c r="AJ232" s="256"/>
      <c r="AK232" s="256"/>
      <c r="AL232" s="256"/>
      <c r="AM232" s="256"/>
      <c r="AN232" s="256"/>
      <c r="AO232" s="256"/>
      <c r="AP232" s="256"/>
      <c r="AQ232" s="256"/>
      <c r="AR232" s="256"/>
      <c r="AS232" s="255"/>
      <c r="AT232" s="255"/>
      <c r="AU232" s="255"/>
      <c r="AV232" s="255"/>
      <c r="AW232" s="255"/>
      <c r="AX232" s="255"/>
      <c r="AY232" s="255"/>
      <c r="AZ232" s="255"/>
      <c r="BA232" s="255"/>
      <c r="BB232" s="255"/>
      <c r="BC232" s="255"/>
      <c r="BD232" s="255"/>
      <c r="BE232" s="255"/>
      <c r="BF232" s="255"/>
      <c r="BG232" s="256"/>
      <c r="BH232" s="256"/>
      <c r="BI232" s="256"/>
      <c r="BJ232" s="256"/>
      <c r="BK232" s="256"/>
      <c r="BL232" s="256"/>
      <c r="BM232" s="256"/>
      <c r="BN232" s="256"/>
      <c r="BO232" s="256"/>
      <c r="BP232" s="256"/>
      <c r="BQ232" s="256"/>
      <c r="BR232" s="256"/>
      <c r="BS232" s="256"/>
      <c r="BT232" s="256"/>
      <c r="BU232" s="256"/>
      <c r="BV232" s="256"/>
      <c r="BW232" s="256"/>
      <c r="BX232" s="256"/>
      <c r="BY232" s="256"/>
      <c r="BZ232" s="256"/>
      <c r="CA232" s="256"/>
      <c r="CB232" s="256"/>
      <c r="CC232" s="256"/>
      <c r="CD232" s="256"/>
      <c r="CE232" s="256"/>
      <c r="CF232" s="256"/>
      <c r="CG232" s="256"/>
      <c r="CH232" s="256"/>
      <c r="CI232" s="256"/>
      <c r="CJ232" s="256"/>
      <c r="CK232" s="256"/>
      <c r="CL232" s="256"/>
      <c r="CM232" s="256"/>
      <c r="CN232" s="256"/>
      <c r="CO232" s="256"/>
      <c r="CP232" s="256"/>
      <c r="CQ232" s="256"/>
      <c r="CR232" s="256"/>
      <c r="CS232" s="256"/>
      <c r="CT232" s="256"/>
      <c r="CU232" s="256"/>
      <c r="CV232" s="256"/>
      <c r="CW232" s="256"/>
      <c r="CX232" s="256"/>
    </row>
    <row r="233" spans="1:102" s="254" customFormat="1" ht="78" customHeight="1">
      <c r="A233" s="322"/>
      <c r="B233" s="323"/>
      <c r="C233" s="323"/>
      <c r="D233" s="324"/>
      <c r="E233" s="325"/>
      <c r="O233" s="256"/>
      <c r="Q233" s="302"/>
      <c r="R233" s="302"/>
      <c r="S233" s="302"/>
      <c r="T233" s="302"/>
      <c r="U233" s="302"/>
      <c r="V233" s="302"/>
      <c r="W233" s="302"/>
      <c r="X233" s="302"/>
      <c r="Y233" s="302"/>
      <c r="Z233" s="302"/>
      <c r="AA233" s="302"/>
      <c r="AB233" s="302"/>
      <c r="AC233" s="302"/>
      <c r="AD233" s="302"/>
      <c r="AE233" s="302"/>
      <c r="AF233" s="302"/>
      <c r="AG233" s="302"/>
      <c r="AH233" s="302"/>
      <c r="AI233" s="256"/>
      <c r="AJ233" s="256"/>
      <c r="AK233" s="256"/>
      <c r="AL233" s="256"/>
      <c r="AM233" s="256"/>
      <c r="AN233" s="256"/>
      <c r="AO233" s="256"/>
      <c r="AP233" s="256"/>
      <c r="AQ233" s="256"/>
      <c r="AR233" s="256"/>
      <c r="AS233" s="255"/>
      <c r="AT233" s="255"/>
      <c r="AU233" s="255"/>
      <c r="AV233" s="255"/>
      <c r="AW233" s="255"/>
      <c r="AX233" s="255"/>
      <c r="AY233" s="255"/>
      <c r="AZ233" s="255"/>
      <c r="BA233" s="255"/>
      <c r="BB233" s="255"/>
      <c r="BC233" s="255"/>
      <c r="BD233" s="255"/>
      <c r="BE233" s="255"/>
      <c r="BF233" s="255"/>
      <c r="BG233" s="256"/>
      <c r="BH233" s="256"/>
      <c r="BI233" s="256"/>
      <c r="BJ233" s="256"/>
      <c r="BK233" s="256"/>
      <c r="BL233" s="256"/>
      <c r="BM233" s="256"/>
      <c r="BN233" s="256"/>
      <c r="BO233" s="256"/>
      <c r="BP233" s="256"/>
      <c r="BQ233" s="256"/>
      <c r="BR233" s="256"/>
      <c r="BS233" s="256"/>
      <c r="BT233" s="256"/>
      <c r="BU233" s="256"/>
      <c r="BV233" s="256"/>
      <c r="BW233" s="256"/>
      <c r="BX233" s="256"/>
      <c r="BY233" s="256"/>
      <c r="BZ233" s="256"/>
      <c r="CA233" s="256"/>
      <c r="CB233" s="256"/>
      <c r="CC233" s="256"/>
      <c r="CD233" s="256"/>
      <c r="CE233" s="256"/>
      <c r="CF233" s="256"/>
      <c r="CG233" s="256"/>
      <c r="CH233" s="256"/>
      <c r="CI233" s="256"/>
      <c r="CJ233" s="256"/>
      <c r="CK233" s="256"/>
      <c r="CL233" s="256"/>
      <c r="CM233" s="256"/>
      <c r="CN233" s="256"/>
      <c r="CO233" s="256"/>
      <c r="CP233" s="256"/>
      <c r="CQ233" s="256"/>
      <c r="CR233" s="256"/>
      <c r="CS233" s="256"/>
      <c r="CT233" s="256"/>
      <c r="CU233" s="256"/>
      <c r="CV233" s="256"/>
      <c r="CW233" s="256"/>
      <c r="CX233" s="256"/>
    </row>
    <row r="234" spans="1:102" s="254" customFormat="1" ht="78" customHeight="1">
      <c r="A234" s="322"/>
      <c r="B234" s="323"/>
      <c r="C234" s="323"/>
      <c r="D234" s="324"/>
      <c r="E234" s="325"/>
      <c r="O234" s="256"/>
      <c r="Q234" s="302"/>
      <c r="R234" s="302"/>
      <c r="S234" s="302"/>
      <c r="T234" s="302"/>
      <c r="U234" s="302"/>
      <c r="V234" s="302"/>
      <c r="W234" s="302"/>
      <c r="X234" s="302"/>
      <c r="Y234" s="302"/>
      <c r="Z234" s="302"/>
      <c r="AA234" s="302"/>
      <c r="AB234" s="302"/>
      <c r="AC234" s="302"/>
      <c r="AD234" s="302"/>
      <c r="AE234" s="302"/>
      <c r="AF234" s="302"/>
      <c r="AG234" s="302"/>
      <c r="AH234" s="302"/>
      <c r="AI234" s="256"/>
      <c r="AJ234" s="256"/>
      <c r="AK234" s="256"/>
      <c r="AL234" s="256"/>
      <c r="AM234" s="256"/>
      <c r="AN234" s="256"/>
      <c r="AO234" s="256"/>
      <c r="AP234" s="256"/>
      <c r="AQ234" s="256"/>
      <c r="AR234" s="256"/>
      <c r="AS234" s="255"/>
      <c r="AT234" s="255"/>
      <c r="AU234" s="255"/>
      <c r="AV234" s="255"/>
      <c r="AW234" s="255"/>
      <c r="AX234" s="255"/>
      <c r="AY234" s="255"/>
      <c r="AZ234" s="255"/>
      <c r="BA234" s="255"/>
      <c r="BB234" s="255"/>
      <c r="BC234" s="255"/>
      <c r="BD234" s="255"/>
      <c r="BE234" s="255"/>
      <c r="BF234" s="255"/>
      <c r="BG234" s="256"/>
      <c r="BH234" s="256"/>
      <c r="BI234" s="256"/>
      <c r="BJ234" s="256"/>
      <c r="BK234" s="256"/>
      <c r="BL234" s="256"/>
      <c r="BM234" s="256"/>
      <c r="BN234" s="256"/>
      <c r="BO234" s="256"/>
      <c r="BP234" s="256"/>
      <c r="BQ234" s="256"/>
      <c r="BR234" s="256"/>
      <c r="BS234" s="256"/>
      <c r="BT234" s="256"/>
      <c r="BU234" s="256"/>
      <c r="BV234" s="256"/>
      <c r="BW234" s="256"/>
      <c r="BX234" s="256"/>
      <c r="BY234" s="256"/>
      <c r="BZ234" s="256"/>
      <c r="CA234" s="256"/>
      <c r="CB234" s="256"/>
      <c r="CC234" s="256"/>
      <c r="CD234" s="256"/>
      <c r="CE234" s="256"/>
      <c r="CF234" s="256"/>
      <c r="CG234" s="256"/>
      <c r="CH234" s="256"/>
      <c r="CI234" s="256"/>
      <c r="CJ234" s="256"/>
      <c r="CK234" s="256"/>
      <c r="CL234" s="256"/>
      <c r="CM234" s="256"/>
      <c r="CN234" s="256"/>
      <c r="CO234" s="256"/>
      <c r="CP234" s="256"/>
      <c r="CQ234" s="256"/>
      <c r="CR234" s="256"/>
      <c r="CS234" s="256"/>
      <c r="CT234" s="256"/>
      <c r="CU234" s="256"/>
      <c r="CV234" s="256"/>
      <c r="CW234" s="256"/>
      <c r="CX234" s="256"/>
    </row>
    <row r="235" spans="1:102" s="254" customFormat="1" ht="78" customHeight="1">
      <c r="A235" s="322"/>
      <c r="B235" s="323"/>
      <c r="C235" s="323"/>
      <c r="D235" s="324"/>
      <c r="E235" s="325"/>
      <c r="O235" s="256"/>
      <c r="Q235" s="302"/>
      <c r="R235" s="302"/>
      <c r="S235" s="302"/>
      <c r="T235" s="302"/>
      <c r="U235" s="302"/>
      <c r="V235" s="302"/>
      <c r="W235" s="302"/>
      <c r="X235" s="302"/>
      <c r="Y235" s="302"/>
      <c r="Z235" s="302"/>
      <c r="AA235" s="302"/>
      <c r="AB235" s="302"/>
      <c r="AC235" s="302"/>
      <c r="AD235" s="302"/>
      <c r="AE235" s="302"/>
      <c r="AF235" s="302"/>
      <c r="AG235" s="302"/>
      <c r="AH235" s="302"/>
      <c r="AI235" s="256"/>
      <c r="AJ235" s="256"/>
      <c r="AK235" s="256"/>
      <c r="AL235" s="256"/>
      <c r="AM235" s="256"/>
      <c r="AN235" s="256"/>
      <c r="AO235" s="256"/>
      <c r="AP235" s="256"/>
      <c r="AQ235" s="256"/>
      <c r="AR235" s="256"/>
      <c r="AS235" s="255"/>
      <c r="AT235" s="255"/>
      <c r="AU235" s="255"/>
      <c r="AV235" s="255"/>
      <c r="AW235" s="255"/>
      <c r="AX235" s="255"/>
      <c r="AY235" s="255"/>
      <c r="AZ235" s="255"/>
      <c r="BA235" s="255"/>
      <c r="BB235" s="255"/>
      <c r="BC235" s="255"/>
      <c r="BD235" s="255"/>
      <c r="BE235" s="255"/>
      <c r="BF235" s="255"/>
      <c r="BG235" s="256"/>
      <c r="BH235" s="256"/>
      <c r="BI235" s="256"/>
      <c r="BJ235" s="256"/>
      <c r="BK235" s="256"/>
      <c r="BL235" s="256"/>
      <c r="BM235" s="256"/>
      <c r="BN235" s="256"/>
      <c r="BO235" s="256"/>
      <c r="BP235" s="256"/>
      <c r="BQ235" s="256"/>
      <c r="BR235" s="256"/>
      <c r="BS235" s="256"/>
      <c r="BT235" s="256"/>
      <c r="BU235" s="256"/>
      <c r="BV235" s="256"/>
      <c r="BW235" s="256"/>
      <c r="BX235" s="256"/>
      <c r="BY235" s="256"/>
      <c r="BZ235" s="256"/>
      <c r="CA235" s="256"/>
      <c r="CB235" s="256"/>
      <c r="CC235" s="256"/>
      <c r="CD235" s="256"/>
      <c r="CE235" s="256"/>
      <c r="CF235" s="256"/>
      <c r="CG235" s="256"/>
      <c r="CH235" s="256"/>
      <c r="CI235" s="256"/>
      <c r="CJ235" s="256"/>
      <c r="CK235" s="256"/>
      <c r="CL235" s="256"/>
      <c r="CM235" s="256"/>
      <c r="CN235" s="256"/>
      <c r="CO235" s="256"/>
      <c r="CP235" s="256"/>
      <c r="CQ235" s="256"/>
      <c r="CR235" s="256"/>
      <c r="CS235" s="256"/>
      <c r="CT235" s="256"/>
      <c r="CU235" s="256"/>
      <c r="CV235" s="256"/>
      <c r="CW235" s="256"/>
      <c r="CX235" s="256"/>
    </row>
    <row r="236" spans="1:102" s="254" customFormat="1" ht="78" customHeight="1">
      <c r="A236" s="322"/>
      <c r="B236" s="323"/>
      <c r="C236" s="323"/>
      <c r="D236" s="324"/>
      <c r="E236" s="325"/>
      <c r="O236" s="256"/>
      <c r="Q236" s="302"/>
      <c r="R236" s="302"/>
      <c r="S236" s="302"/>
      <c r="T236" s="302"/>
      <c r="U236" s="302"/>
      <c r="V236" s="302"/>
      <c r="W236" s="302"/>
      <c r="X236" s="302"/>
      <c r="Y236" s="302"/>
      <c r="Z236" s="302"/>
      <c r="AA236" s="302"/>
      <c r="AB236" s="302"/>
      <c r="AC236" s="302"/>
      <c r="AD236" s="302"/>
      <c r="AE236" s="302"/>
      <c r="AF236" s="302"/>
      <c r="AG236" s="302"/>
      <c r="AH236" s="302"/>
      <c r="AI236" s="256"/>
      <c r="AJ236" s="256"/>
      <c r="AK236" s="256"/>
      <c r="AL236" s="256"/>
      <c r="AM236" s="256"/>
      <c r="AN236" s="256"/>
      <c r="AO236" s="256"/>
      <c r="AP236" s="256"/>
      <c r="AQ236" s="256"/>
      <c r="AR236" s="256"/>
      <c r="AS236" s="255"/>
      <c r="AT236" s="255"/>
      <c r="AU236" s="255"/>
      <c r="AV236" s="255"/>
      <c r="AW236" s="255"/>
      <c r="AX236" s="255"/>
      <c r="AY236" s="255"/>
      <c r="AZ236" s="255"/>
      <c r="BA236" s="255"/>
      <c r="BB236" s="255"/>
      <c r="BC236" s="255"/>
      <c r="BD236" s="255"/>
      <c r="BE236" s="255"/>
      <c r="BF236" s="255"/>
      <c r="BG236" s="256"/>
      <c r="BH236" s="256"/>
      <c r="BI236" s="256"/>
      <c r="BJ236" s="256"/>
      <c r="BK236" s="256"/>
      <c r="BL236" s="256"/>
      <c r="BM236" s="256"/>
      <c r="BN236" s="256"/>
      <c r="BO236" s="256"/>
      <c r="BP236" s="256"/>
      <c r="BQ236" s="256"/>
      <c r="BR236" s="256"/>
      <c r="BS236" s="256"/>
      <c r="BT236" s="256"/>
      <c r="BU236" s="256"/>
      <c r="BV236" s="256"/>
      <c r="BW236" s="256"/>
      <c r="BX236" s="256"/>
      <c r="BY236" s="256"/>
      <c r="BZ236" s="256"/>
      <c r="CA236" s="256"/>
      <c r="CB236" s="256"/>
      <c r="CC236" s="256"/>
      <c r="CD236" s="256"/>
      <c r="CE236" s="256"/>
      <c r="CF236" s="256"/>
      <c r="CG236" s="256"/>
      <c r="CH236" s="256"/>
      <c r="CI236" s="256"/>
      <c r="CJ236" s="256"/>
      <c r="CK236" s="256"/>
      <c r="CL236" s="256"/>
      <c r="CM236" s="256"/>
      <c r="CN236" s="256"/>
      <c r="CO236" s="256"/>
      <c r="CP236" s="256"/>
      <c r="CQ236" s="256"/>
      <c r="CR236" s="256"/>
      <c r="CS236" s="256"/>
      <c r="CT236" s="256"/>
      <c r="CU236" s="256"/>
      <c r="CV236" s="256"/>
      <c r="CW236" s="256"/>
      <c r="CX236" s="256"/>
    </row>
    <row r="237" spans="1:102" s="254" customFormat="1" ht="78" customHeight="1">
      <c r="A237" s="322"/>
      <c r="B237" s="323"/>
      <c r="C237" s="323"/>
      <c r="D237" s="324"/>
      <c r="E237" s="325"/>
      <c r="O237" s="256"/>
      <c r="Q237" s="302"/>
      <c r="R237" s="302"/>
      <c r="S237" s="302"/>
      <c r="T237" s="302"/>
      <c r="U237" s="302"/>
      <c r="V237" s="302"/>
      <c r="W237" s="302"/>
      <c r="X237" s="302"/>
      <c r="Y237" s="302"/>
      <c r="Z237" s="302"/>
      <c r="AA237" s="302"/>
      <c r="AB237" s="302"/>
      <c r="AC237" s="302"/>
      <c r="AD237" s="302"/>
      <c r="AE237" s="302"/>
      <c r="AF237" s="302"/>
      <c r="AG237" s="302"/>
      <c r="AH237" s="302"/>
      <c r="AI237" s="256"/>
      <c r="AJ237" s="256"/>
      <c r="AK237" s="256"/>
      <c r="AL237" s="256"/>
      <c r="AM237" s="256"/>
      <c r="AN237" s="256"/>
      <c r="AO237" s="256"/>
      <c r="AP237" s="256"/>
      <c r="AQ237" s="256"/>
      <c r="AR237" s="256"/>
      <c r="AS237" s="255"/>
      <c r="AT237" s="255"/>
      <c r="AU237" s="255"/>
      <c r="AV237" s="255"/>
      <c r="AW237" s="255"/>
      <c r="AX237" s="255"/>
      <c r="AY237" s="255"/>
      <c r="AZ237" s="255"/>
      <c r="BA237" s="255"/>
      <c r="BB237" s="255"/>
      <c r="BC237" s="255"/>
      <c r="BD237" s="255"/>
      <c r="BE237" s="255"/>
      <c r="BF237" s="255"/>
      <c r="BG237" s="256"/>
      <c r="BH237" s="256"/>
      <c r="BI237" s="256"/>
      <c r="BJ237" s="256"/>
      <c r="BK237" s="256"/>
      <c r="BL237" s="256"/>
      <c r="BM237" s="256"/>
      <c r="BN237" s="256"/>
      <c r="BO237" s="256"/>
      <c r="BP237" s="256"/>
      <c r="BQ237" s="256"/>
      <c r="BR237" s="256"/>
      <c r="BS237" s="256"/>
      <c r="BT237" s="256"/>
      <c r="BU237" s="256"/>
      <c r="BV237" s="256"/>
      <c r="BW237" s="256"/>
      <c r="BX237" s="256"/>
      <c r="BY237" s="256"/>
      <c r="BZ237" s="256"/>
      <c r="CA237" s="256"/>
      <c r="CB237" s="256"/>
      <c r="CC237" s="256"/>
      <c r="CD237" s="256"/>
      <c r="CE237" s="256"/>
      <c r="CF237" s="256"/>
      <c r="CG237" s="256"/>
      <c r="CH237" s="256"/>
      <c r="CI237" s="256"/>
      <c r="CJ237" s="256"/>
      <c r="CK237" s="256"/>
      <c r="CL237" s="256"/>
      <c r="CM237" s="256"/>
      <c r="CN237" s="256"/>
      <c r="CO237" s="256"/>
      <c r="CP237" s="256"/>
      <c r="CQ237" s="256"/>
      <c r="CR237" s="256"/>
      <c r="CS237" s="256"/>
      <c r="CT237" s="256"/>
      <c r="CU237" s="256"/>
      <c r="CV237" s="256"/>
      <c r="CW237" s="256"/>
      <c r="CX237" s="256"/>
    </row>
    <row r="238" spans="1:102" s="254" customFormat="1" ht="78" customHeight="1">
      <c r="A238" s="322"/>
      <c r="B238" s="323"/>
      <c r="C238" s="323"/>
      <c r="D238" s="324"/>
      <c r="E238" s="325"/>
      <c r="O238" s="256"/>
      <c r="Q238" s="302"/>
      <c r="R238" s="302"/>
      <c r="S238" s="302"/>
      <c r="T238" s="302"/>
      <c r="U238" s="302"/>
      <c r="V238" s="302"/>
      <c r="W238" s="302"/>
      <c r="X238" s="302"/>
      <c r="Y238" s="302"/>
      <c r="Z238" s="302"/>
      <c r="AA238" s="302"/>
      <c r="AB238" s="302"/>
      <c r="AC238" s="302"/>
      <c r="AD238" s="302"/>
      <c r="AE238" s="302"/>
      <c r="AF238" s="302"/>
      <c r="AG238" s="302"/>
      <c r="AH238" s="302"/>
      <c r="AI238" s="256"/>
      <c r="AJ238" s="256"/>
      <c r="AK238" s="256"/>
      <c r="AL238" s="256"/>
      <c r="AM238" s="256"/>
      <c r="AN238" s="256"/>
      <c r="AO238" s="256"/>
      <c r="AP238" s="256"/>
      <c r="AQ238" s="256"/>
      <c r="AR238" s="256"/>
      <c r="AS238" s="255"/>
      <c r="AT238" s="255"/>
      <c r="AU238" s="255"/>
      <c r="AV238" s="255"/>
      <c r="AW238" s="255"/>
      <c r="AX238" s="255"/>
      <c r="AY238" s="255"/>
      <c r="AZ238" s="255"/>
      <c r="BA238" s="255"/>
      <c r="BB238" s="255"/>
      <c r="BC238" s="255"/>
      <c r="BD238" s="255"/>
      <c r="BE238" s="255"/>
      <c r="BF238" s="255"/>
      <c r="BG238" s="256"/>
      <c r="BH238" s="256"/>
      <c r="BI238" s="256"/>
      <c r="BJ238" s="256"/>
      <c r="BK238" s="256"/>
      <c r="BL238" s="256"/>
      <c r="BM238" s="256"/>
      <c r="BN238" s="256"/>
      <c r="BO238" s="256"/>
      <c r="BP238" s="256"/>
      <c r="BQ238" s="256"/>
      <c r="BR238" s="256"/>
      <c r="BS238" s="256"/>
      <c r="BT238" s="256"/>
      <c r="BU238" s="256"/>
      <c r="BV238" s="256"/>
      <c r="BW238" s="256"/>
      <c r="BX238" s="256"/>
      <c r="BY238" s="256"/>
      <c r="BZ238" s="256"/>
      <c r="CA238" s="256"/>
      <c r="CB238" s="256"/>
      <c r="CC238" s="256"/>
      <c r="CD238" s="256"/>
      <c r="CE238" s="256"/>
      <c r="CF238" s="256"/>
      <c r="CG238" s="256"/>
      <c r="CH238" s="256"/>
      <c r="CI238" s="256"/>
      <c r="CJ238" s="256"/>
      <c r="CK238" s="256"/>
      <c r="CL238" s="256"/>
      <c r="CM238" s="256"/>
      <c r="CN238" s="256"/>
      <c r="CO238" s="256"/>
      <c r="CP238" s="256"/>
      <c r="CQ238" s="256"/>
      <c r="CR238" s="256"/>
      <c r="CS238" s="256"/>
      <c r="CT238" s="256"/>
      <c r="CU238" s="256"/>
      <c r="CV238" s="256"/>
      <c r="CW238" s="256"/>
      <c r="CX238" s="256"/>
    </row>
    <row r="239" spans="1:102" s="254" customFormat="1" ht="78" customHeight="1">
      <c r="A239" s="322"/>
      <c r="B239" s="323"/>
      <c r="C239" s="323"/>
      <c r="D239" s="324"/>
      <c r="E239" s="325"/>
      <c r="O239" s="256"/>
      <c r="Q239" s="302"/>
      <c r="R239" s="302"/>
      <c r="S239" s="302"/>
      <c r="T239" s="302"/>
      <c r="U239" s="302"/>
      <c r="V239" s="302"/>
      <c r="W239" s="302"/>
      <c r="X239" s="302"/>
      <c r="Y239" s="302"/>
      <c r="Z239" s="302"/>
      <c r="AA239" s="302"/>
      <c r="AB239" s="302"/>
      <c r="AC239" s="302"/>
      <c r="AD239" s="302"/>
      <c r="AE239" s="302"/>
      <c r="AF239" s="302"/>
      <c r="AG239" s="302"/>
      <c r="AH239" s="302"/>
      <c r="AI239" s="256"/>
      <c r="AJ239" s="256"/>
      <c r="AK239" s="256"/>
      <c r="AL239" s="256"/>
      <c r="AM239" s="256"/>
      <c r="AN239" s="256"/>
      <c r="AO239" s="256"/>
      <c r="AP239" s="256"/>
      <c r="AQ239" s="256"/>
      <c r="AR239" s="256"/>
      <c r="AS239" s="255"/>
      <c r="AT239" s="255"/>
      <c r="AU239" s="255"/>
      <c r="AV239" s="255"/>
      <c r="AW239" s="255"/>
      <c r="AX239" s="255"/>
      <c r="AY239" s="255"/>
      <c r="AZ239" s="255"/>
      <c r="BA239" s="255"/>
      <c r="BB239" s="255"/>
      <c r="BC239" s="255"/>
      <c r="BD239" s="255"/>
      <c r="BE239" s="255"/>
      <c r="BF239" s="255"/>
      <c r="BG239" s="256"/>
      <c r="BH239" s="256"/>
      <c r="BI239" s="256"/>
      <c r="BJ239" s="256"/>
      <c r="BK239" s="256"/>
      <c r="BL239" s="256"/>
      <c r="BM239" s="256"/>
      <c r="BN239" s="256"/>
      <c r="BO239" s="256"/>
      <c r="BP239" s="256"/>
      <c r="BQ239" s="256"/>
      <c r="BR239" s="256"/>
      <c r="BS239" s="256"/>
      <c r="BT239" s="256"/>
      <c r="BU239" s="256"/>
      <c r="BV239" s="256"/>
      <c r="BW239" s="256"/>
      <c r="BX239" s="256"/>
      <c r="BY239" s="256"/>
      <c r="BZ239" s="256"/>
      <c r="CA239" s="256"/>
      <c r="CB239" s="256"/>
      <c r="CC239" s="256"/>
      <c r="CD239" s="256"/>
      <c r="CE239" s="256"/>
      <c r="CF239" s="256"/>
      <c r="CG239" s="256"/>
      <c r="CH239" s="256"/>
      <c r="CI239" s="256"/>
      <c r="CJ239" s="256"/>
      <c r="CK239" s="256"/>
      <c r="CL239" s="256"/>
      <c r="CM239" s="256"/>
      <c r="CN239" s="256"/>
      <c r="CO239" s="256"/>
      <c r="CP239" s="256"/>
      <c r="CQ239" s="256"/>
      <c r="CR239" s="256"/>
      <c r="CS239" s="256"/>
      <c r="CT239" s="256"/>
      <c r="CU239" s="256"/>
      <c r="CV239" s="256"/>
      <c r="CW239" s="256"/>
      <c r="CX239" s="256"/>
    </row>
    <row r="240" spans="1:102" s="254" customFormat="1" ht="78" customHeight="1">
      <c r="A240" s="322"/>
      <c r="B240" s="323"/>
      <c r="C240" s="323"/>
      <c r="D240" s="324"/>
      <c r="E240" s="325"/>
      <c r="O240" s="256"/>
      <c r="Q240" s="302"/>
      <c r="R240" s="302"/>
      <c r="S240" s="302"/>
      <c r="T240" s="302"/>
      <c r="U240" s="302"/>
      <c r="V240" s="302"/>
      <c r="W240" s="302"/>
      <c r="X240" s="302"/>
      <c r="Y240" s="302"/>
      <c r="Z240" s="302"/>
      <c r="AA240" s="302"/>
      <c r="AB240" s="302"/>
      <c r="AC240" s="302"/>
      <c r="AD240" s="302"/>
      <c r="AE240" s="302"/>
      <c r="AF240" s="302"/>
      <c r="AG240" s="302"/>
      <c r="AH240" s="302"/>
      <c r="AI240" s="256"/>
      <c r="AJ240" s="256"/>
      <c r="AK240" s="256"/>
      <c r="AL240" s="256"/>
      <c r="AM240" s="256"/>
      <c r="AN240" s="256"/>
      <c r="AO240" s="256"/>
      <c r="AP240" s="256"/>
      <c r="AQ240" s="256"/>
      <c r="AR240" s="256"/>
      <c r="AS240" s="255"/>
      <c r="AT240" s="255"/>
      <c r="AU240" s="255"/>
      <c r="AV240" s="255"/>
      <c r="AW240" s="255"/>
      <c r="AX240" s="255"/>
      <c r="AY240" s="255"/>
      <c r="AZ240" s="255"/>
      <c r="BA240" s="255"/>
      <c r="BB240" s="255"/>
      <c r="BC240" s="255"/>
      <c r="BD240" s="255"/>
      <c r="BE240" s="255"/>
      <c r="BF240" s="255"/>
      <c r="BG240" s="256"/>
      <c r="BH240" s="256"/>
      <c r="BI240" s="256"/>
      <c r="BJ240" s="256"/>
      <c r="BK240" s="256"/>
      <c r="BL240" s="256"/>
      <c r="BM240" s="256"/>
      <c r="BN240" s="256"/>
      <c r="BO240" s="256"/>
      <c r="BP240" s="256"/>
      <c r="BQ240" s="256"/>
      <c r="BR240" s="256"/>
      <c r="BS240" s="256"/>
      <c r="BT240" s="256"/>
      <c r="BU240" s="256"/>
      <c r="BV240" s="256"/>
      <c r="BW240" s="256"/>
      <c r="BX240" s="256"/>
      <c r="BY240" s="256"/>
      <c r="BZ240" s="256"/>
      <c r="CA240" s="256"/>
      <c r="CB240" s="256"/>
      <c r="CC240" s="256"/>
      <c r="CD240" s="256"/>
      <c r="CE240" s="256"/>
      <c r="CF240" s="256"/>
      <c r="CG240" s="256"/>
      <c r="CH240" s="256"/>
      <c r="CI240" s="256"/>
      <c r="CJ240" s="256"/>
      <c r="CK240" s="256"/>
      <c r="CL240" s="256"/>
      <c r="CM240" s="256"/>
      <c r="CN240" s="256"/>
      <c r="CO240" s="256"/>
      <c r="CP240" s="256"/>
      <c r="CQ240" s="256"/>
      <c r="CR240" s="256"/>
      <c r="CS240" s="256"/>
      <c r="CT240" s="256"/>
      <c r="CU240" s="256"/>
      <c r="CV240" s="256"/>
      <c r="CW240" s="256"/>
      <c r="CX240" s="256"/>
    </row>
    <row r="241" spans="1:102" s="254" customFormat="1" ht="78" customHeight="1">
      <c r="A241" s="322"/>
      <c r="B241" s="323"/>
      <c r="C241" s="323"/>
      <c r="D241" s="324"/>
      <c r="E241" s="325"/>
      <c r="O241" s="256"/>
      <c r="Q241" s="302"/>
      <c r="R241" s="302"/>
      <c r="S241" s="302"/>
      <c r="T241" s="302"/>
      <c r="U241" s="302"/>
      <c r="V241" s="302"/>
      <c r="W241" s="302"/>
      <c r="X241" s="302"/>
      <c r="Y241" s="302"/>
      <c r="Z241" s="302"/>
      <c r="AA241" s="302"/>
      <c r="AB241" s="302"/>
      <c r="AC241" s="302"/>
      <c r="AD241" s="302"/>
      <c r="AE241" s="302"/>
      <c r="AF241" s="302"/>
      <c r="AG241" s="302"/>
      <c r="AH241" s="302"/>
      <c r="AI241" s="256"/>
      <c r="AJ241" s="256"/>
      <c r="AK241" s="256"/>
      <c r="AL241" s="256"/>
      <c r="AM241" s="256"/>
      <c r="AN241" s="256"/>
      <c r="AO241" s="256"/>
      <c r="AP241" s="256"/>
      <c r="AQ241" s="256"/>
      <c r="AR241" s="256"/>
      <c r="AS241" s="255"/>
      <c r="AT241" s="255"/>
      <c r="AU241" s="255"/>
      <c r="AV241" s="255"/>
      <c r="AW241" s="255"/>
      <c r="AX241" s="255"/>
      <c r="AY241" s="255"/>
      <c r="AZ241" s="255"/>
      <c r="BA241" s="255"/>
      <c r="BB241" s="255"/>
      <c r="BC241" s="255"/>
      <c r="BD241" s="255"/>
      <c r="BE241" s="255"/>
      <c r="BF241" s="255"/>
      <c r="BG241" s="256"/>
      <c r="BH241" s="256"/>
      <c r="BI241" s="256"/>
      <c r="BJ241" s="256"/>
      <c r="BK241" s="256"/>
      <c r="BL241" s="256"/>
      <c r="BM241" s="256"/>
      <c r="BN241" s="256"/>
      <c r="BO241" s="256"/>
      <c r="BP241" s="256"/>
      <c r="BQ241" s="256"/>
      <c r="BR241" s="256"/>
      <c r="BS241" s="256"/>
      <c r="BT241" s="256"/>
      <c r="BU241" s="256"/>
      <c r="BV241" s="256"/>
      <c r="BW241" s="256"/>
      <c r="BX241" s="256"/>
      <c r="BY241" s="256"/>
      <c r="BZ241" s="256"/>
      <c r="CA241" s="256"/>
      <c r="CB241" s="256"/>
      <c r="CC241" s="256"/>
      <c r="CD241" s="256"/>
      <c r="CE241" s="256"/>
      <c r="CF241" s="256"/>
      <c r="CG241" s="256"/>
      <c r="CH241" s="256"/>
      <c r="CI241" s="256"/>
      <c r="CJ241" s="256"/>
      <c r="CK241" s="256"/>
      <c r="CL241" s="256"/>
      <c r="CM241" s="256"/>
      <c r="CN241" s="256"/>
      <c r="CO241" s="256"/>
      <c r="CP241" s="256"/>
      <c r="CQ241" s="256"/>
      <c r="CR241" s="256"/>
      <c r="CS241" s="256"/>
      <c r="CT241" s="256"/>
      <c r="CU241" s="256"/>
      <c r="CV241" s="256"/>
      <c r="CW241" s="256"/>
      <c r="CX241" s="256"/>
    </row>
    <row r="242" spans="1:102" s="254" customFormat="1" ht="78" customHeight="1">
      <c r="A242" s="322"/>
      <c r="B242" s="323"/>
      <c r="C242" s="323"/>
      <c r="D242" s="324"/>
      <c r="E242" s="325"/>
      <c r="O242" s="256"/>
      <c r="Q242" s="302"/>
      <c r="R242" s="302"/>
      <c r="S242" s="302"/>
      <c r="T242" s="302"/>
      <c r="U242" s="302"/>
      <c r="V242" s="302"/>
      <c r="W242" s="302"/>
      <c r="X242" s="302"/>
      <c r="Y242" s="302"/>
      <c r="Z242" s="302"/>
      <c r="AA242" s="302"/>
      <c r="AB242" s="302"/>
      <c r="AC242" s="302"/>
      <c r="AD242" s="302"/>
      <c r="AE242" s="302"/>
      <c r="AF242" s="302"/>
      <c r="AG242" s="302"/>
      <c r="AH242" s="302"/>
      <c r="AI242" s="256"/>
      <c r="AJ242" s="256"/>
      <c r="AK242" s="256"/>
      <c r="AL242" s="256"/>
      <c r="AM242" s="256"/>
      <c r="AN242" s="256"/>
      <c r="AO242" s="256"/>
      <c r="AP242" s="256"/>
      <c r="AQ242" s="256"/>
      <c r="AR242" s="256"/>
      <c r="AS242" s="255"/>
      <c r="AT242" s="255"/>
      <c r="AU242" s="255"/>
      <c r="AV242" s="255"/>
      <c r="AW242" s="255"/>
      <c r="AX242" s="255"/>
      <c r="AY242" s="255"/>
      <c r="AZ242" s="255"/>
      <c r="BA242" s="255"/>
      <c r="BB242" s="255"/>
      <c r="BC242" s="255"/>
      <c r="BD242" s="255"/>
      <c r="BE242" s="255"/>
      <c r="BF242" s="255"/>
      <c r="BG242" s="256"/>
      <c r="BH242" s="256"/>
      <c r="BI242" s="256"/>
      <c r="BJ242" s="256"/>
      <c r="BK242" s="256"/>
      <c r="BL242" s="256"/>
      <c r="BM242" s="256"/>
      <c r="BN242" s="256"/>
      <c r="BO242" s="256"/>
      <c r="BP242" s="256"/>
      <c r="BQ242" s="256"/>
      <c r="BR242" s="256"/>
      <c r="BS242" s="256"/>
      <c r="BT242" s="256"/>
      <c r="BU242" s="256"/>
      <c r="BV242" s="256"/>
      <c r="BW242" s="256"/>
      <c r="BX242" s="256"/>
      <c r="BY242" s="256"/>
      <c r="BZ242" s="256"/>
      <c r="CA242" s="256"/>
      <c r="CB242" s="256"/>
      <c r="CC242" s="256"/>
      <c r="CD242" s="256"/>
      <c r="CE242" s="256"/>
      <c r="CF242" s="256"/>
      <c r="CG242" s="256"/>
      <c r="CH242" s="256"/>
      <c r="CI242" s="256"/>
      <c r="CJ242" s="256"/>
      <c r="CK242" s="256"/>
      <c r="CL242" s="256"/>
      <c r="CM242" s="256"/>
      <c r="CN242" s="256"/>
      <c r="CO242" s="256"/>
      <c r="CP242" s="256"/>
      <c r="CQ242" s="256"/>
      <c r="CR242" s="256"/>
      <c r="CS242" s="256"/>
      <c r="CT242" s="256"/>
      <c r="CU242" s="256"/>
      <c r="CV242" s="256"/>
      <c r="CW242" s="256"/>
      <c r="CX242" s="256"/>
    </row>
    <row r="243" spans="1:102" s="254" customFormat="1" ht="78" customHeight="1">
      <c r="A243" s="322"/>
      <c r="B243" s="323"/>
      <c r="C243" s="323"/>
      <c r="D243" s="324"/>
      <c r="E243" s="325"/>
      <c r="O243" s="256"/>
      <c r="Q243" s="302"/>
      <c r="R243" s="302"/>
      <c r="S243" s="302"/>
      <c r="T243" s="302"/>
      <c r="U243" s="302"/>
      <c r="V243" s="302"/>
      <c r="W243" s="302"/>
      <c r="X243" s="302"/>
      <c r="Y243" s="302"/>
      <c r="Z243" s="302"/>
      <c r="AA243" s="302"/>
      <c r="AB243" s="302"/>
      <c r="AC243" s="302"/>
      <c r="AD243" s="302"/>
      <c r="AE243" s="302"/>
      <c r="AF243" s="302"/>
      <c r="AG243" s="302"/>
      <c r="AH243" s="302"/>
      <c r="AI243" s="256"/>
      <c r="AJ243" s="256"/>
      <c r="AK243" s="256"/>
      <c r="AL243" s="256"/>
      <c r="AM243" s="256"/>
      <c r="AN243" s="256"/>
      <c r="AO243" s="256"/>
      <c r="AP243" s="256"/>
      <c r="AQ243" s="256"/>
      <c r="AR243" s="256"/>
      <c r="AS243" s="255"/>
      <c r="AT243" s="255"/>
      <c r="AU243" s="255"/>
      <c r="AV243" s="255"/>
      <c r="AW243" s="255"/>
      <c r="AX243" s="255"/>
      <c r="AY243" s="255"/>
      <c r="AZ243" s="255"/>
      <c r="BA243" s="255"/>
      <c r="BB243" s="255"/>
      <c r="BC243" s="255"/>
      <c r="BD243" s="255"/>
      <c r="BE243" s="255"/>
      <c r="BF243" s="255"/>
      <c r="BG243" s="256"/>
      <c r="BH243" s="256"/>
      <c r="BI243" s="256"/>
      <c r="BJ243" s="256"/>
      <c r="BK243" s="256"/>
      <c r="BL243" s="256"/>
      <c r="BM243" s="256"/>
      <c r="BN243" s="256"/>
      <c r="BO243" s="256"/>
      <c r="BP243" s="256"/>
      <c r="BQ243" s="256"/>
      <c r="BR243" s="256"/>
      <c r="BS243" s="256"/>
      <c r="BT243" s="256"/>
      <c r="BU243" s="256"/>
      <c r="BV243" s="256"/>
      <c r="BW243" s="256"/>
      <c r="BX243" s="256"/>
      <c r="BY243" s="256"/>
      <c r="BZ243" s="256"/>
      <c r="CA243" s="256"/>
      <c r="CB243" s="256"/>
      <c r="CC243" s="256"/>
      <c r="CD243" s="256"/>
      <c r="CE243" s="256"/>
      <c r="CF243" s="256"/>
      <c r="CG243" s="256"/>
      <c r="CH243" s="256"/>
      <c r="CI243" s="256"/>
      <c r="CJ243" s="256"/>
      <c r="CK243" s="256"/>
      <c r="CL243" s="256"/>
      <c r="CM243" s="256"/>
      <c r="CN243" s="256"/>
      <c r="CO243" s="256"/>
      <c r="CP243" s="256"/>
      <c r="CQ243" s="256"/>
      <c r="CR243" s="256"/>
      <c r="CS243" s="256"/>
      <c r="CT243" s="256"/>
      <c r="CU243" s="256"/>
      <c r="CV243" s="256"/>
      <c r="CW243" s="256"/>
      <c r="CX243" s="256"/>
    </row>
    <row r="244" spans="1:102" s="254" customFormat="1" ht="78" customHeight="1">
      <c r="A244" s="322"/>
      <c r="B244" s="323"/>
      <c r="C244" s="323"/>
      <c r="D244" s="324"/>
      <c r="E244" s="325"/>
      <c r="O244" s="256"/>
      <c r="Q244" s="302"/>
      <c r="R244" s="302"/>
      <c r="S244" s="302"/>
      <c r="T244" s="302"/>
      <c r="U244" s="302"/>
      <c r="V244" s="302"/>
      <c r="W244" s="302"/>
      <c r="X244" s="302"/>
      <c r="Y244" s="302"/>
      <c r="Z244" s="302"/>
      <c r="AA244" s="302"/>
      <c r="AB244" s="302"/>
      <c r="AC244" s="302"/>
      <c r="AD244" s="302"/>
      <c r="AE244" s="302"/>
      <c r="AF244" s="302"/>
      <c r="AG244" s="302"/>
      <c r="AH244" s="302"/>
      <c r="AI244" s="256"/>
      <c r="AJ244" s="256"/>
      <c r="AK244" s="256"/>
      <c r="AL244" s="256"/>
      <c r="AM244" s="256"/>
      <c r="AN244" s="256"/>
      <c r="AO244" s="256"/>
      <c r="AP244" s="256"/>
      <c r="AQ244" s="256"/>
      <c r="AR244" s="256"/>
      <c r="AS244" s="255"/>
      <c r="AT244" s="255"/>
      <c r="AU244" s="255"/>
      <c r="AV244" s="255"/>
      <c r="AW244" s="255"/>
      <c r="AX244" s="255"/>
      <c r="AY244" s="255"/>
      <c r="AZ244" s="255"/>
      <c r="BA244" s="255"/>
      <c r="BB244" s="255"/>
      <c r="BC244" s="255"/>
      <c r="BD244" s="255"/>
      <c r="BE244" s="255"/>
      <c r="BF244" s="255"/>
      <c r="BG244" s="256"/>
      <c r="BH244" s="256"/>
      <c r="BI244" s="256"/>
      <c r="BJ244" s="256"/>
      <c r="BK244" s="256"/>
      <c r="BL244" s="256"/>
      <c r="BM244" s="256"/>
      <c r="BN244" s="256"/>
      <c r="BO244" s="256"/>
      <c r="BP244" s="256"/>
      <c r="BQ244" s="256"/>
      <c r="BR244" s="256"/>
      <c r="BS244" s="256"/>
      <c r="BT244" s="256"/>
      <c r="BU244" s="256"/>
      <c r="BV244" s="256"/>
      <c r="BW244" s="256"/>
      <c r="BX244" s="256"/>
      <c r="BY244" s="256"/>
      <c r="BZ244" s="256"/>
      <c r="CA244" s="256"/>
      <c r="CB244" s="256"/>
      <c r="CC244" s="256"/>
      <c r="CD244" s="256"/>
      <c r="CE244" s="256"/>
      <c r="CF244" s="256"/>
      <c r="CG244" s="256"/>
      <c r="CH244" s="256"/>
      <c r="CI244" s="256"/>
      <c r="CJ244" s="256"/>
      <c r="CK244" s="256"/>
      <c r="CL244" s="256"/>
      <c r="CM244" s="256"/>
      <c r="CN244" s="256"/>
      <c r="CO244" s="256"/>
      <c r="CP244" s="256"/>
      <c r="CQ244" s="256"/>
      <c r="CR244" s="256"/>
      <c r="CS244" s="256"/>
      <c r="CT244" s="256"/>
      <c r="CU244" s="256"/>
      <c r="CV244" s="256"/>
      <c r="CW244" s="256"/>
      <c r="CX244" s="256"/>
    </row>
    <row r="245" spans="1:102" s="254" customFormat="1" ht="78" customHeight="1">
      <c r="A245" s="322"/>
      <c r="B245" s="323"/>
      <c r="C245" s="323"/>
      <c r="D245" s="324"/>
      <c r="E245" s="325"/>
      <c r="O245" s="256"/>
      <c r="Q245" s="302"/>
      <c r="R245" s="302"/>
      <c r="S245" s="302"/>
      <c r="T245" s="302"/>
      <c r="U245" s="302"/>
      <c r="V245" s="302"/>
      <c r="W245" s="302"/>
      <c r="X245" s="302"/>
      <c r="Y245" s="302"/>
      <c r="Z245" s="302"/>
      <c r="AA245" s="302"/>
      <c r="AB245" s="302"/>
      <c r="AC245" s="302"/>
      <c r="AD245" s="302"/>
      <c r="AE245" s="302"/>
      <c r="AF245" s="302"/>
      <c r="AG245" s="302"/>
      <c r="AH245" s="302"/>
      <c r="AI245" s="256"/>
      <c r="AJ245" s="256"/>
      <c r="AK245" s="256"/>
      <c r="AL245" s="256"/>
      <c r="AM245" s="256"/>
      <c r="AN245" s="256"/>
      <c r="AO245" s="256"/>
      <c r="AP245" s="256"/>
      <c r="AQ245" s="256"/>
      <c r="AR245" s="256"/>
      <c r="AS245" s="255"/>
      <c r="AT245" s="255"/>
      <c r="AU245" s="255"/>
      <c r="AV245" s="255"/>
      <c r="AW245" s="255"/>
      <c r="AX245" s="255"/>
      <c r="AY245" s="255"/>
      <c r="AZ245" s="255"/>
      <c r="BA245" s="255"/>
      <c r="BB245" s="255"/>
      <c r="BC245" s="255"/>
      <c r="BD245" s="255"/>
      <c r="BE245" s="255"/>
      <c r="BF245" s="255"/>
      <c r="BG245" s="256"/>
      <c r="BH245" s="256"/>
      <c r="BI245" s="256"/>
      <c r="BJ245" s="256"/>
      <c r="BK245" s="256"/>
      <c r="BL245" s="256"/>
      <c r="BM245" s="256"/>
      <c r="BN245" s="256"/>
      <c r="BO245" s="256"/>
      <c r="BP245" s="256"/>
      <c r="BQ245" s="256"/>
      <c r="BR245" s="256"/>
      <c r="BS245" s="256"/>
      <c r="BT245" s="256"/>
      <c r="BU245" s="256"/>
      <c r="BV245" s="256"/>
      <c r="BW245" s="256"/>
      <c r="BX245" s="256"/>
      <c r="BY245" s="256"/>
      <c r="BZ245" s="256"/>
      <c r="CA245" s="256"/>
      <c r="CB245" s="256"/>
      <c r="CC245" s="256"/>
      <c r="CD245" s="256"/>
      <c r="CE245" s="256"/>
      <c r="CF245" s="256"/>
      <c r="CG245" s="256"/>
      <c r="CH245" s="256"/>
      <c r="CI245" s="256"/>
      <c r="CJ245" s="256"/>
      <c r="CK245" s="256"/>
      <c r="CL245" s="256"/>
      <c r="CM245" s="256"/>
      <c r="CN245" s="256"/>
      <c r="CO245" s="256"/>
      <c r="CP245" s="256"/>
      <c r="CQ245" s="256"/>
      <c r="CR245" s="256"/>
      <c r="CS245" s="256"/>
      <c r="CT245" s="256"/>
      <c r="CU245" s="256"/>
      <c r="CV245" s="256"/>
      <c r="CW245" s="256"/>
      <c r="CX245" s="256"/>
    </row>
    <row r="246" spans="1:102" s="254" customFormat="1" ht="78" customHeight="1">
      <c r="A246" s="322"/>
      <c r="B246" s="323"/>
      <c r="C246" s="323"/>
      <c r="D246" s="324"/>
      <c r="E246" s="325"/>
      <c r="O246" s="256"/>
      <c r="Q246" s="302"/>
      <c r="R246" s="302"/>
      <c r="S246" s="302"/>
      <c r="T246" s="302"/>
      <c r="U246" s="302"/>
      <c r="V246" s="302"/>
      <c r="W246" s="302"/>
      <c r="X246" s="302"/>
      <c r="Y246" s="302"/>
      <c r="Z246" s="302"/>
      <c r="AA246" s="302"/>
      <c r="AB246" s="302"/>
      <c r="AC246" s="302"/>
      <c r="AD246" s="302"/>
      <c r="AE246" s="302"/>
      <c r="AF246" s="302"/>
      <c r="AG246" s="302"/>
      <c r="AH246" s="302"/>
      <c r="AI246" s="256"/>
      <c r="AJ246" s="256"/>
      <c r="AK246" s="256"/>
      <c r="AL246" s="256"/>
      <c r="AM246" s="256"/>
      <c r="AN246" s="256"/>
      <c r="AO246" s="256"/>
      <c r="AP246" s="256"/>
      <c r="AQ246" s="256"/>
      <c r="AR246" s="256"/>
      <c r="AS246" s="255"/>
      <c r="AT246" s="255"/>
      <c r="AU246" s="255"/>
      <c r="AV246" s="255"/>
      <c r="AW246" s="255"/>
      <c r="AX246" s="255"/>
      <c r="AY246" s="255"/>
      <c r="AZ246" s="255"/>
      <c r="BA246" s="255"/>
      <c r="BB246" s="255"/>
      <c r="BC246" s="255"/>
      <c r="BD246" s="255"/>
      <c r="BE246" s="255"/>
      <c r="BF246" s="255"/>
      <c r="BG246" s="256"/>
      <c r="BH246" s="256"/>
      <c r="BI246" s="256"/>
      <c r="BJ246" s="256"/>
      <c r="BK246" s="256"/>
      <c r="BL246" s="256"/>
      <c r="BM246" s="256"/>
      <c r="BN246" s="256"/>
      <c r="BO246" s="256"/>
      <c r="BP246" s="256"/>
      <c r="BQ246" s="256"/>
      <c r="BR246" s="256"/>
      <c r="BS246" s="256"/>
      <c r="BT246" s="256"/>
      <c r="BU246" s="256"/>
      <c r="BV246" s="256"/>
      <c r="BW246" s="256"/>
      <c r="BX246" s="256"/>
      <c r="BY246" s="256"/>
      <c r="BZ246" s="256"/>
      <c r="CA246" s="256"/>
      <c r="CB246" s="256"/>
      <c r="CC246" s="256"/>
      <c r="CD246" s="256"/>
      <c r="CE246" s="256"/>
      <c r="CF246" s="256"/>
      <c r="CG246" s="256"/>
      <c r="CH246" s="256"/>
      <c r="CI246" s="256"/>
      <c r="CJ246" s="256"/>
      <c r="CK246" s="256"/>
      <c r="CL246" s="256"/>
      <c r="CM246" s="256"/>
      <c r="CN246" s="256"/>
      <c r="CO246" s="256"/>
      <c r="CP246" s="256"/>
      <c r="CQ246" s="256"/>
      <c r="CR246" s="256"/>
      <c r="CS246" s="256"/>
      <c r="CT246" s="256"/>
      <c r="CU246" s="256"/>
      <c r="CV246" s="256"/>
      <c r="CW246" s="256"/>
      <c r="CX246" s="256"/>
    </row>
    <row r="247" spans="1:102" s="254" customFormat="1" ht="78" customHeight="1">
      <c r="A247" s="322"/>
      <c r="B247" s="323"/>
      <c r="C247" s="323"/>
      <c r="D247" s="324"/>
      <c r="E247" s="325"/>
      <c r="O247" s="256"/>
      <c r="Q247" s="302"/>
      <c r="R247" s="302"/>
      <c r="S247" s="302"/>
      <c r="T247" s="302"/>
      <c r="U247" s="302"/>
      <c r="V247" s="302"/>
      <c r="W247" s="302"/>
      <c r="X247" s="302"/>
      <c r="Y247" s="302"/>
      <c r="Z247" s="302"/>
      <c r="AA247" s="302"/>
      <c r="AB247" s="302"/>
      <c r="AC247" s="302"/>
      <c r="AD247" s="302"/>
      <c r="AE247" s="302"/>
      <c r="AF247" s="302"/>
      <c r="AG247" s="302"/>
      <c r="AH247" s="302"/>
      <c r="AI247" s="256"/>
      <c r="AJ247" s="256"/>
      <c r="AK247" s="256"/>
      <c r="AL247" s="256"/>
      <c r="AM247" s="256"/>
      <c r="AN247" s="256"/>
      <c r="AO247" s="256"/>
      <c r="AP247" s="256"/>
      <c r="AQ247" s="256"/>
      <c r="AR247" s="256"/>
      <c r="AS247" s="255"/>
      <c r="AT247" s="255"/>
      <c r="AU247" s="255"/>
      <c r="AV247" s="255"/>
      <c r="AW247" s="255"/>
      <c r="AX247" s="255"/>
      <c r="AY247" s="255"/>
      <c r="AZ247" s="255"/>
      <c r="BA247" s="255"/>
      <c r="BB247" s="255"/>
      <c r="BC247" s="255"/>
      <c r="BD247" s="255"/>
      <c r="BE247" s="255"/>
      <c r="BF247" s="255"/>
      <c r="BG247" s="256"/>
      <c r="BH247" s="256"/>
      <c r="BI247" s="256"/>
      <c r="BJ247" s="256"/>
      <c r="BK247" s="256"/>
      <c r="BL247" s="256"/>
      <c r="BM247" s="256"/>
      <c r="BN247" s="256"/>
      <c r="BO247" s="256"/>
      <c r="BP247" s="256"/>
      <c r="BQ247" s="256"/>
      <c r="BR247" s="256"/>
      <c r="BS247" s="256"/>
      <c r="BT247" s="256"/>
      <c r="BU247" s="256"/>
      <c r="BV247" s="256"/>
      <c r="BW247" s="256"/>
      <c r="BX247" s="256"/>
      <c r="BY247" s="256"/>
      <c r="BZ247" s="256"/>
      <c r="CA247" s="256"/>
      <c r="CB247" s="256"/>
      <c r="CC247" s="256"/>
      <c r="CD247" s="256"/>
      <c r="CE247" s="256"/>
      <c r="CF247" s="256"/>
      <c r="CG247" s="256"/>
      <c r="CH247" s="256"/>
      <c r="CI247" s="256"/>
      <c r="CJ247" s="256"/>
      <c r="CK247" s="256"/>
      <c r="CL247" s="256"/>
      <c r="CM247" s="256"/>
      <c r="CN247" s="256"/>
      <c r="CO247" s="256"/>
      <c r="CP247" s="256"/>
      <c r="CQ247" s="256"/>
      <c r="CR247" s="256"/>
      <c r="CS247" s="256"/>
      <c r="CT247" s="256"/>
      <c r="CU247" s="256"/>
      <c r="CV247" s="256"/>
      <c r="CW247" s="256"/>
      <c r="CX247" s="256"/>
    </row>
    <row r="248" spans="1:102" s="254" customFormat="1" ht="78" customHeight="1">
      <c r="A248" s="322"/>
      <c r="B248" s="323"/>
      <c r="C248" s="323"/>
      <c r="D248" s="324"/>
      <c r="E248" s="325"/>
      <c r="O248" s="256"/>
      <c r="Q248" s="302"/>
      <c r="R248" s="302"/>
      <c r="S248" s="302"/>
      <c r="T248" s="302"/>
      <c r="U248" s="302"/>
      <c r="V248" s="302"/>
      <c r="W248" s="302"/>
      <c r="X248" s="302"/>
      <c r="Y248" s="302"/>
      <c r="Z248" s="302"/>
      <c r="AA248" s="302"/>
      <c r="AB248" s="302"/>
      <c r="AC248" s="302"/>
      <c r="AD248" s="302"/>
      <c r="AE248" s="302"/>
      <c r="AF248" s="302"/>
      <c r="AG248" s="302"/>
      <c r="AH248" s="302"/>
      <c r="AI248" s="256"/>
      <c r="AJ248" s="256"/>
      <c r="AK248" s="256"/>
      <c r="AL248" s="256"/>
      <c r="AM248" s="256"/>
      <c r="AN248" s="256"/>
      <c r="AO248" s="256"/>
      <c r="AP248" s="256"/>
      <c r="AQ248" s="256"/>
      <c r="AR248" s="256"/>
      <c r="AS248" s="255"/>
      <c r="AT248" s="255"/>
      <c r="AU248" s="255"/>
      <c r="AV248" s="255"/>
      <c r="AW248" s="255"/>
      <c r="AX248" s="255"/>
      <c r="AY248" s="255"/>
      <c r="AZ248" s="255"/>
      <c r="BA248" s="255"/>
      <c r="BB248" s="255"/>
      <c r="BC248" s="255"/>
      <c r="BD248" s="255"/>
      <c r="BE248" s="255"/>
      <c r="BF248" s="255"/>
      <c r="BG248" s="256"/>
      <c r="BH248" s="256"/>
      <c r="BI248" s="256"/>
      <c r="BJ248" s="256"/>
      <c r="BK248" s="256"/>
      <c r="BL248" s="256"/>
      <c r="BM248" s="256"/>
      <c r="BN248" s="256"/>
      <c r="BO248" s="256"/>
      <c r="BP248" s="256"/>
      <c r="BQ248" s="256"/>
      <c r="BR248" s="256"/>
      <c r="BS248" s="256"/>
      <c r="BT248" s="256"/>
      <c r="BU248" s="256"/>
      <c r="BV248" s="256"/>
      <c r="BW248" s="256"/>
      <c r="BX248" s="256"/>
      <c r="BY248" s="256"/>
      <c r="BZ248" s="256"/>
      <c r="CA248" s="256"/>
      <c r="CB248" s="256"/>
      <c r="CC248" s="256"/>
      <c r="CD248" s="256"/>
      <c r="CE248" s="256"/>
      <c r="CF248" s="256"/>
      <c r="CG248" s="256"/>
      <c r="CH248" s="256"/>
      <c r="CI248" s="256"/>
      <c r="CJ248" s="256"/>
      <c r="CK248" s="256"/>
      <c r="CL248" s="256"/>
      <c r="CM248" s="256"/>
      <c r="CN248" s="256"/>
      <c r="CO248" s="256"/>
      <c r="CP248" s="256"/>
      <c r="CQ248" s="256"/>
      <c r="CR248" s="256"/>
      <c r="CS248" s="256"/>
      <c r="CT248" s="256"/>
      <c r="CU248" s="256"/>
      <c r="CV248" s="256"/>
      <c r="CW248" s="256"/>
      <c r="CX248" s="256"/>
    </row>
    <row r="249" spans="1:102" s="254" customFormat="1" ht="78" customHeight="1">
      <c r="A249" s="322"/>
      <c r="B249" s="323"/>
      <c r="C249" s="323"/>
      <c r="D249" s="324"/>
      <c r="E249" s="325"/>
      <c r="O249" s="256"/>
      <c r="Q249" s="302"/>
      <c r="R249" s="302"/>
      <c r="S249" s="302"/>
      <c r="T249" s="302"/>
      <c r="U249" s="302"/>
      <c r="V249" s="302"/>
      <c r="W249" s="302"/>
      <c r="X249" s="302"/>
      <c r="Y249" s="302"/>
      <c r="Z249" s="302"/>
      <c r="AA249" s="302"/>
      <c r="AB249" s="302"/>
      <c r="AC249" s="302"/>
      <c r="AD249" s="302"/>
      <c r="AE249" s="302"/>
      <c r="AF249" s="302"/>
      <c r="AG249" s="302"/>
      <c r="AH249" s="302"/>
      <c r="AI249" s="256"/>
      <c r="AJ249" s="256"/>
      <c r="AK249" s="256"/>
      <c r="AL249" s="256"/>
      <c r="AM249" s="256"/>
      <c r="AN249" s="256"/>
      <c r="AO249" s="256"/>
      <c r="AP249" s="256"/>
      <c r="AQ249" s="256"/>
      <c r="AR249" s="256"/>
      <c r="AS249" s="255"/>
      <c r="AT249" s="255"/>
      <c r="AU249" s="255"/>
      <c r="AV249" s="255"/>
      <c r="AW249" s="255"/>
      <c r="AX249" s="255"/>
      <c r="AY249" s="255"/>
      <c r="AZ249" s="255"/>
      <c r="BA249" s="255"/>
      <c r="BB249" s="255"/>
      <c r="BC249" s="255"/>
      <c r="BD249" s="255"/>
      <c r="BE249" s="255"/>
      <c r="BF249" s="255"/>
      <c r="BG249" s="256"/>
      <c r="BH249" s="256"/>
      <c r="BI249" s="256"/>
      <c r="BJ249" s="256"/>
      <c r="BK249" s="256"/>
      <c r="BL249" s="256"/>
      <c r="BM249" s="256"/>
      <c r="BN249" s="256"/>
      <c r="BO249" s="256"/>
      <c r="BP249" s="256"/>
      <c r="BQ249" s="256"/>
      <c r="BR249" s="256"/>
      <c r="BS249" s="256"/>
      <c r="BT249" s="256"/>
      <c r="BU249" s="256"/>
      <c r="BV249" s="256"/>
      <c r="BW249" s="256"/>
      <c r="BX249" s="256"/>
      <c r="BY249" s="256"/>
      <c r="BZ249" s="256"/>
      <c r="CA249" s="256"/>
      <c r="CB249" s="256"/>
      <c r="CC249" s="256"/>
      <c r="CD249" s="256"/>
      <c r="CE249" s="256"/>
      <c r="CF249" s="256"/>
      <c r="CG249" s="256"/>
      <c r="CH249" s="256"/>
      <c r="CI249" s="256"/>
      <c r="CJ249" s="256"/>
      <c r="CK249" s="256"/>
      <c r="CL249" s="256"/>
      <c r="CM249" s="256"/>
      <c r="CN249" s="256"/>
      <c r="CO249" s="256"/>
      <c r="CP249" s="256"/>
      <c r="CQ249" s="256"/>
      <c r="CR249" s="256"/>
      <c r="CS249" s="256"/>
      <c r="CT249" s="256"/>
      <c r="CU249" s="256"/>
      <c r="CV249" s="256"/>
      <c r="CW249" s="256"/>
      <c r="CX249" s="256"/>
    </row>
    <row r="250" spans="1:102" s="254" customFormat="1" ht="78" customHeight="1">
      <c r="A250" s="322"/>
      <c r="B250" s="323"/>
      <c r="C250" s="323"/>
      <c r="D250" s="324"/>
      <c r="E250" s="325"/>
      <c r="O250" s="256"/>
      <c r="Q250" s="302"/>
      <c r="R250" s="302"/>
      <c r="S250" s="302"/>
      <c r="T250" s="302"/>
      <c r="U250" s="302"/>
      <c r="V250" s="302"/>
      <c r="W250" s="302"/>
      <c r="X250" s="302"/>
      <c r="Y250" s="302"/>
      <c r="Z250" s="302"/>
      <c r="AA250" s="302"/>
      <c r="AB250" s="302"/>
      <c r="AC250" s="302"/>
      <c r="AD250" s="302"/>
      <c r="AE250" s="302"/>
      <c r="AF250" s="302"/>
      <c r="AG250" s="302"/>
      <c r="AH250" s="302"/>
      <c r="AI250" s="256"/>
      <c r="AJ250" s="256"/>
      <c r="AK250" s="256"/>
      <c r="AL250" s="256"/>
      <c r="AM250" s="256"/>
      <c r="AN250" s="256"/>
      <c r="AO250" s="256"/>
      <c r="AP250" s="256"/>
      <c r="AQ250" s="256"/>
      <c r="AR250" s="256"/>
      <c r="AS250" s="255"/>
      <c r="AT250" s="255"/>
      <c r="AU250" s="255"/>
      <c r="AV250" s="255"/>
      <c r="AW250" s="255"/>
      <c r="AX250" s="255"/>
      <c r="AY250" s="255"/>
      <c r="AZ250" s="255"/>
      <c r="BA250" s="255"/>
      <c r="BB250" s="255"/>
      <c r="BC250" s="255"/>
      <c r="BD250" s="255"/>
      <c r="BE250" s="255"/>
      <c r="BF250" s="255"/>
      <c r="BG250" s="256"/>
      <c r="BH250" s="256"/>
      <c r="BI250" s="256"/>
      <c r="BJ250" s="256"/>
      <c r="BK250" s="256"/>
      <c r="BL250" s="256"/>
      <c r="BM250" s="256"/>
      <c r="BN250" s="256"/>
      <c r="BO250" s="256"/>
      <c r="BP250" s="256"/>
      <c r="BQ250" s="256"/>
      <c r="BR250" s="256"/>
      <c r="BS250" s="256"/>
      <c r="BT250" s="256"/>
      <c r="BU250" s="256"/>
      <c r="BV250" s="256"/>
      <c r="BW250" s="256"/>
      <c r="BX250" s="256"/>
      <c r="BY250" s="256"/>
      <c r="BZ250" s="256"/>
      <c r="CA250" s="256"/>
      <c r="CB250" s="256"/>
      <c r="CC250" s="256"/>
      <c r="CD250" s="256"/>
      <c r="CE250" s="256"/>
      <c r="CF250" s="256"/>
      <c r="CG250" s="256"/>
      <c r="CH250" s="256"/>
      <c r="CI250" s="256"/>
      <c r="CJ250" s="256"/>
      <c r="CK250" s="256"/>
      <c r="CL250" s="256"/>
      <c r="CM250" s="256"/>
      <c r="CN250" s="256"/>
      <c r="CO250" s="256"/>
      <c r="CP250" s="256"/>
      <c r="CQ250" s="256"/>
      <c r="CR250" s="256"/>
      <c r="CS250" s="256"/>
      <c r="CT250" s="256"/>
      <c r="CU250" s="256"/>
      <c r="CV250" s="256"/>
      <c r="CW250" s="256"/>
      <c r="CX250" s="256"/>
    </row>
    <row r="251" spans="1:102" s="254" customFormat="1" ht="78" customHeight="1">
      <c r="A251" s="322"/>
      <c r="B251" s="323"/>
      <c r="C251" s="323"/>
      <c r="D251" s="324"/>
      <c r="E251" s="325"/>
      <c r="O251" s="256"/>
      <c r="Q251" s="302"/>
      <c r="R251" s="302"/>
      <c r="S251" s="302"/>
      <c r="T251" s="302"/>
      <c r="U251" s="302"/>
      <c r="V251" s="302"/>
      <c r="W251" s="302"/>
      <c r="X251" s="302"/>
      <c r="Y251" s="302"/>
      <c r="Z251" s="302"/>
      <c r="AA251" s="302"/>
      <c r="AB251" s="302"/>
      <c r="AC251" s="302"/>
      <c r="AD251" s="302"/>
      <c r="AE251" s="302"/>
      <c r="AF251" s="302"/>
      <c r="AG251" s="302"/>
      <c r="AH251" s="302"/>
      <c r="AI251" s="256"/>
      <c r="AJ251" s="256"/>
      <c r="AK251" s="256"/>
      <c r="AL251" s="256"/>
      <c r="AM251" s="256"/>
      <c r="AN251" s="256"/>
      <c r="AO251" s="256"/>
      <c r="AP251" s="256"/>
      <c r="AQ251" s="256"/>
      <c r="AR251" s="256"/>
      <c r="AS251" s="255"/>
      <c r="AT251" s="255"/>
      <c r="AU251" s="255"/>
      <c r="AV251" s="255"/>
      <c r="AW251" s="255"/>
      <c r="AX251" s="255"/>
      <c r="AY251" s="255"/>
      <c r="AZ251" s="255"/>
      <c r="BA251" s="255"/>
      <c r="BB251" s="255"/>
      <c r="BC251" s="255"/>
      <c r="BD251" s="255"/>
      <c r="BE251" s="255"/>
      <c r="BF251" s="255"/>
      <c r="BG251" s="256"/>
      <c r="BH251" s="256"/>
      <c r="BI251" s="256"/>
      <c r="BJ251" s="256"/>
      <c r="BK251" s="256"/>
      <c r="BL251" s="256"/>
      <c r="BM251" s="256"/>
      <c r="BN251" s="256"/>
      <c r="BO251" s="256"/>
      <c r="BP251" s="256"/>
      <c r="BQ251" s="256"/>
      <c r="BR251" s="256"/>
      <c r="BS251" s="256"/>
      <c r="BT251" s="256"/>
      <c r="BU251" s="256"/>
      <c r="BV251" s="256"/>
      <c r="BW251" s="256"/>
      <c r="BX251" s="256"/>
      <c r="BY251" s="256"/>
      <c r="BZ251" s="256"/>
      <c r="CA251" s="256"/>
      <c r="CB251" s="256"/>
      <c r="CC251" s="256"/>
      <c r="CD251" s="256"/>
      <c r="CE251" s="256"/>
      <c r="CF251" s="256"/>
      <c r="CG251" s="256"/>
      <c r="CH251" s="256"/>
      <c r="CI251" s="256"/>
      <c r="CJ251" s="256"/>
      <c r="CK251" s="256"/>
      <c r="CL251" s="256"/>
      <c r="CM251" s="256"/>
      <c r="CN251" s="256"/>
      <c r="CO251" s="256"/>
      <c r="CP251" s="256"/>
      <c r="CQ251" s="256"/>
      <c r="CR251" s="256"/>
      <c r="CS251" s="256"/>
      <c r="CT251" s="256"/>
      <c r="CU251" s="256"/>
      <c r="CV251" s="256"/>
      <c r="CW251" s="256"/>
      <c r="CX251" s="256"/>
    </row>
    <row r="252" spans="1:102" s="254" customFormat="1" ht="78" customHeight="1">
      <c r="A252" s="322"/>
      <c r="B252" s="323"/>
      <c r="C252" s="323"/>
      <c r="D252" s="324"/>
      <c r="E252" s="325"/>
      <c r="O252" s="256"/>
      <c r="Q252" s="302"/>
      <c r="R252" s="302"/>
      <c r="S252" s="302"/>
      <c r="T252" s="302"/>
      <c r="U252" s="302"/>
      <c r="V252" s="302"/>
      <c r="W252" s="302"/>
      <c r="X252" s="302"/>
      <c r="Y252" s="302"/>
      <c r="Z252" s="302"/>
      <c r="AA252" s="302"/>
      <c r="AB252" s="302"/>
      <c r="AC252" s="302"/>
      <c r="AD252" s="302"/>
      <c r="AE252" s="302"/>
      <c r="AF252" s="302"/>
      <c r="AG252" s="302"/>
      <c r="AH252" s="302"/>
      <c r="AI252" s="256"/>
      <c r="AJ252" s="256"/>
      <c r="AK252" s="256"/>
      <c r="AL252" s="256"/>
      <c r="AM252" s="256"/>
      <c r="AN252" s="256"/>
      <c r="AO252" s="256"/>
      <c r="AP252" s="256"/>
      <c r="AQ252" s="256"/>
      <c r="AR252" s="256"/>
      <c r="AS252" s="255"/>
      <c r="AT252" s="255"/>
      <c r="AU252" s="255"/>
      <c r="AV252" s="255"/>
      <c r="AW252" s="255"/>
      <c r="AX252" s="255"/>
      <c r="AY252" s="255"/>
      <c r="AZ252" s="255"/>
      <c r="BA252" s="255"/>
      <c r="BB252" s="255"/>
      <c r="BC252" s="255"/>
      <c r="BD252" s="255"/>
      <c r="BE252" s="255"/>
      <c r="BF252" s="255"/>
      <c r="BG252" s="256"/>
      <c r="BH252" s="256"/>
      <c r="BI252" s="256"/>
      <c r="BJ252" s="256"/>
      <c r="BK252" s="256"/>
      <c r="BL252" s="256"/>
      <c r="BM252" s="256"/>
      <c r="BN252" s="256"/>
      <c r="BO252" s="256"/>
      <c r="BP252" s="256"/>
      <c r="BQ252" s="256"/>
      <c r="BR252" s="256"/>
      <c r="BS252" s="256"/>
      <c r="BT252" s="256"/>
      <c r="BU252" s="256"/>
      <c r="BV252" s="256"/>
      <c r="BW252" s="256"/>
      <c r="BX252" s="256"/>
      <c r="BY252" s="256"/>
      <c r="BZ252" s="256"/>
      <c r="CA252" s="256"/>
      <c r="CB252" s="256"/>
      <c r="CC252" s="256"/>
      <c r="CD252" s="256"/>
      <c r="CE252" s="256"/>
      <c r="CF252" s="256"/>
      <c r="CG252" s="256"/>
      <c r="CH252" s="256"/>
      <c r="CI252" s="256"/>
      <c r="CJ252" s="256"/>
      <c r="CK252" s="256"/>
      <c r="CL252" s="256"/>
      <c r="CM252" s="256"/>
      <c r="CN252" s="256"/>
      <c r="CO252" s="256"/>
      <c r="CP252" s="256"/>
      <c r="CQ252" s="256"/>
      <c r="CR252" s="256"/>
      <c r="CS252" s="256"/>
      <c r="CT252" s="256"/>
      <c r="CU252" s="256"/>
      <c r="CV252" s="256"/>
      <c r="CW252" s="256"/>
      <c r="CX252" s="256"/>
    </row>
    <row r="253" spans="1:102" s="254" customFormat="1" ht="78" customHeight="1">
      <c r="A253" s="322"/>
      <c r="B253" s="323"/>
      <c r="C253" s="323"/>
      <c r="D253" s="324"/>
      <c r="E253" s="325"/>
      <c r="O253" s="256"/>
      <c r="Q253" s="302"/>
      <c r="R253" s="302"/>
      <c r="S253" s="302"/>
      <c r="T253" s="302"/>
      <c r="U253" s="302"/>
      <c r="V253" s="302"/>
      <c r="W253" s="302"/>
      <c r="X253" s="302"/>
      <c r="Y253" s="302"/>
      <c r="Z253" s="302"/>
      <c r="AA253" s="302"/>
      <c r="AB253" s="302"/>
      <c r="AC253" s="302"/>
      <c r="AD253" s="302"/>
      <c r="AE253" s="302"/>
      <c r="AF253" s="302"/>
      <c r="AG253" s="302"/>
      <c r="AH253" s="302"/>
      <c r="AI253" s="256"/>
      <c r="AJ253" s="256"/>
      <c r="AK253" s="256"/>
      <c r="AL253" s="256"/>
      <c r="AM253" s="256"/>
      <c r="AN253" s="256"/>
      <c r="AO253" s="256"/>
      <c r="AP253" s="256"/>
      <c r="AQ253" s="256"/>
      <c r="AR253" s="256"/>
      <c r="AS253" s="255"/>
      <c r="AT253" s="255"/>
      <c r="AU253" s="255"/>
      <c r="AV253" s="255"/>
      <c r="AW253" s="255"/>
      <c r="AX253" s="255"/>
      <c r="AY253" s="255"/>
      <c r="AZ253" s="255"/>
      <c r="BA253" s="255"/>
      <c r="BB253" s="255"/>
      <c r="BC253" s="255"/>
      <c r="BD253" s="255"/>
      <c r="BE253" s="255"/>
      <c r="BF253" s="255"/>
      <c r="BG253" s="256"/>
      <c r="BH253" s="256"/>
      <c r="BI253" s="256"/>
      <c r="BJ253" s="256"/>
      <c r="BK253" s="256"/>
      <c r="BL253" s="256"/>
      <c r="BM253" s="256"/>
      <c r="BN253" s="256"/>
      <c r="BO253" s="256"/>
      <c r="BP253" s="256"/>
      <c r="BQ253" s="256"/>
      <c r="BR253" s="256"/>
      <c r="BS253" s="256"/>
      <c r="BT253" s="256"/>
      <c r="BU253" s="256"/>
      <c r="BV253" s="256"/>
      <c r="BW253" s="256"/>
      <c r="BX253" s="256"/>
      <c r="BY253" s="256"/>
      <c r="BZ253" s="256"/>
      <c r="CA253" s="256"/>
      <c r="CB253" s="256"/>
      <c r="CC253" s="256"/>
      <c r="CD253" s="256"/>
      <c r="CE253" s="256"/>
      <c r="CF253" s="256"/>
      <c r="CG253" s="256"/>
      <c r="CH253" s="256"/>
      <c r="CI253" s="256"/>
      <c r="CJ253" s="256"/>
      <c r="CK253" s="256"/>
      <c r="CL253" s="256"/>
      <c r="CM253" s="256"/>
      <c r="CN253" s="256"/>
      <c r="CO253" s="256"/>
      <c r="CP253" s="256"/>
      <c r="CQ253" s="256"/>
      <c r="CR253" s="256"/>
      <c r="CS253" s="256"/>
      <c r="CT253" s="256"/>
      <c r="CU253" s="256"/>
      <c r="CV253" s="256"/>
      <c r="CW253" s="256"/>
      <c r="CX253" s="256"/>
    </row>
    <row r="254" spans="1:102" s="254" customFormat="1" ht="78" customHeight="1">
      <c r="A254" s="322"/>
      <c r="B254" s="323"/>
      <c r="C254" s="323"/>
      <c r="D254" s="324"/>
      <c r="E254" s="325"/>
      <c r="O254" s="256"/>
      <c r="Q254" s="302"/>
      <c r="R254" s="302"/>
      <c r="S254" s="302"/>
      <c r="T254" s="302"/>
      <c r="U254" s="302"/>
      <c r="V254" s="302"/>
      <c r="W254" s="302"/>
      <c r="X254" s="302"/>
      <c r="Y254" s="302"/>
      <c r="Z254" s="302"/>
      <c r="AA254" s="302"/>
      <c r="AB254" s="302"/>
      <c r="AC254" s="302"/>
      <c r="AD254" s="302"/>
      <c r="AE254" s="302"/>
      <c r="AF254" s="302"/>
      <c r="AG254" s="302"/>
      <c r="AH254" s="302"/>
      <c r="AI254" s="256"/>
      <c r="AJ254" s="256"/>
      <c r="AK254" s="256"/>
      <c r="AL254" s="256"/>
      <c r="AM254" s="256"/>
      <c r="AN254" s="256"/>
      <c r="AO254" s="256"/>
      <c r="AP254" s="256"/>
      <c r="AQ254" s="256"/>
      <c r="AR254" s="256"/>
      <c r="AS254" s="255"/>
      <c r="AT254" s="255"/>
      <c r="AU254" s="255"/>
      <c r="AV254" s="255"/>
      <c r="AW254" s="255"/>
      <c r="AX254" s="255"/>
      <c r="AY254" s="255"/>
      <c r="AZ254" s="255"/>
      <c r="BA254" s="255"/>
      <c r="BB254" s="255"/>
      <c r="BC254" s="255"/>
      <c r="BD254" s="255"/>
      <c r="BE254" s="255"/>
      <c r="BF254" s="255"/>
      <c r="BG254" s="256"/>
      <c r="BH254" s="256"/>
      <c r="BI254" s="256"/>
      <c r="BJ254" s="256"/>
      <c r="BK254" s="256"/>
      <c r="BL254" s="256"/>
      <c r="BM254" s="256"/>
      <c r="BN254" s="256"/>
      <c r="BO254" s="256"/>
      <c r="BP254" s="256"/>
      <c r="BQ254" s="256"/>
      <c r="BR254" s="256"/>
      <c r="BS254" s="256"/>
      <c r="BT254" s="256"/>
      <c r="BU254" s="256"/>
      <c r="BV254" s="256"/>
      <c r="BW254" s="256"/>
      <c r="BX254" s="256"/>
      <c r="BY254" s="256"/>
      <c r="BZ254" s="256"/>
      <c r="CA254" s="256"/>
      <c r="CB254" s="256"/>
      <c r="CC254" s="256"/>
      <c r="CD254" s="256"/>
      <c r="CE254" s="256"/>
      <c r="CF254" s="256"/>
      <c r="CG254" s="256"/>
      <c r="CH254" s="256"/>
      <c r="CI254" s="256"/>
      <c r="CJ254" s="256"/>
      <c r="CK254" s="256"/>
      <c r="CL254" s="256"/>
      <c r="CM254" s="256"/>
      <c r="CN254" s="256"/>
      <c r="CO254" s="256"/>
      <c r="CP254" s="256"/>
      <c r="CQ254" s="256"/>
      <c r="CR254" s="256"/>
      <c r="CS254" s="256"/>
      <c r="CT254" s="256"/>
      <c r="CU254" s="256"/>
      <c r="CV254" s="256"/>
      <c r="CW254" s="256"/>
      <c r="CX254" s="256"/>
    </row>
    <row r="255" spans="1:102" s="254" customFormat="1" ht="78" customHeight="1">
      <c r="A255" s="322"/>
      <c r="B255" s="323"/>
      <c r="C255" s="323"/>
      <c r="D255" s="324"/>
      <c r="E255" s="325"/>
      <c r="O255" s="256"/>
      <c r="Q255" s="302"/>
      <c r="R255" s="302"/>
      <c r="S255" s="302"/>
      <c r="T255" s="302"/>
      <c r="U255" s="302"/>
      <c r="V255" s="302"/>
      <c r="W255" s="302"/>
      <c r="X255" s="302"/>
      <c r="Y255" s="302"/>
      <c r="Z255" s="302"/>
      <c r="AA255" s="302"/>
      <c r="AB255" s="302"/>
      <c r="AC255" s="302"/>
      <c r="AD255" s="302"/>
      <c r="AE255" s="302"/>
      <c r="AF255" s="302"/>
      <c r="AG255" s="302"/>
      <c r="AH255" s="302"/>
      <c r="AI255" s="256"/>
      <c r="AJ255" s="256"/>
      <c r="AK255" s="256"/>
      <c r="AL255" s="256"/>
      <c r="AM255" s="256"/>
      <c r="AN255" s="256"/>
      <c r="AO255" s="256"/>
      <c r="AP255" s="256"/>
      <c r="AQ255" s="256"/>
      <c r="AR255" s="256"/>
      <c r="AS255" s="255"/>
      <c r="AT255" s="255"/>
      <c r="AU255" s="255"/>
      <c r="AV255" s="255"/>
      <c r="AW255" s="255"/>
      <c r="AX255" s="255"/>
      <c r="AY255" s="255"/>
      <c r="AZ255" s="255"/>
      <c r="BA255" s="255"/>
      <c r="BB255" s="255"/>
      <c r="BC255" s="255"/>
      <c r="BD255" s="255"/>
      <c r="BE255" s="255"/>
      <c r="BF255" s="255"/>
      <c r="BG255" s="256"/>
      <c r="BH255" s="256"/>
      <c r="BI255" s="256"/>
      <c r="BJ255" s="256"/>
      <c r="BK255" s="256"/>
      <c r="BL255" s="256"/>
      <c r="BM255" s="256"/>
      <c r="BN255" s="256"/>
      <c r="BO255" s="256"/>
      <c r="BP255" s="256"/>
      <c r="BQ255" s="256"/>
      <c r="BR255" s="256"/>
      <c r="BS255" s="256"/>
      <c r="BT255" s="256"/>
      <c r="BU255" s="256"/>
      <c r="BV255" s="256"/>
      <c r="BW255" s="256"/>
      <c r="BX255" s="256"/>
      <c r="BY255" s="256"/>
      <c r="BZ255" s="256"/>
      <c r="CA255" s="256"/>
      <c r="CB255" s="256"/>
      <c r="CC255" s="256"/>
      <c r="CD255" s="256"/>
      <c r="CE255" s="256"/>
      <c r="CF255" s="256"/>
      <c r="CG255" s="256"/>
      <c r="CH255" s="256"/>
      <c r="CI255" s="256"/>
      <c r="CJ255" s="256"/>
      <c r="CK255" s="256"/>
      <c r="CL255" s="256"/>
      <c r="CM255" s="256"/>
      <c r="CN255" s="256"/>
      <c r="CO255" s="256"/>
      <c r="CP255" s="256"/>
      <c r="CQ255" s="256"/>
      <c r="CR255" s="256"/>
      <c r="CS255" s="256"/>
      <c r="CT255" s="256"/>
      <c r="CU255" s="256"/>
      <c r="CV255" s="256"/>
      <c r="CW255" s="256"/>
      <c r="CX255" s="256"/>
    </row>
    <row r="256" spans="1:102" s="254" customFormat="1" ht="78" customHeight="1">
      <c r="A256" s="322"/>
      <c r="B256" s="323"/>
      <c r="C256" s="323"/>
      <c r="D256" s="324"/>
      <c r="E256" s="325"/>
      <c r="O256" s="256"/>
      <c r="Q256" s="302"/>
      <c r="R256" s="302"/>
      <c r="S256" s="302"/>
      <c r="T256" s="302"/>
      <c r="U256" s="302"/>
      <c r="V256" s="302"/>
      <c r="W256" s="302"/>
      <c r="X256" s="302"/>
      <c r="Y256" s="302"/>
      <c r="Z256" s="302"/>
      <c r="AA256" s="302"/>
      <c r="AB256" s="302"/>
      <c r="AC256" s="302"/>
      <c r="AD256" s="302"/>
      <c r="AE256" s="302"/>
      <c r="AF256" s="302"/>
      <c r="AG256" s="302"/>
      <c r="AH256" s="302"/>
      <c r="AI256" s="256"/>
      <c r="AJ256" s="256"/>
      <c r="AK256" s="256"/>
      <c r="AL256" s="256"/>
      <c r="AM256" s="256"/>
      <c r="AN256" s="256"/>
      <c r="AO256" s="256"/>
      <c r="AP256" s="256"/>
      <c r="AQ256" s="256"/>
      <c r="AR256" s="256"/>
      <c r="AS256" s="255"/>
      <c r="AT256" s="255"/>
      <c r="AU256" s="255"/>
      <c r="AV256" s="255"/>
      <c r="AW256" s="255"/>
      <c r="AX256" s="255"/>
      <c r="AY256" s="255"/>
      <c r="AZ256" s="255"/>
      <c r="BA256" s="255"/>
      <c r="BB256" s="255"/>
      <c r="BC256" s="255"/>
      <c r="BD256" s="255"/>
      <c r="BE256" s="255"/>
      <c r="BF256" s="255"/>
      <c r="BG256" s="256"/>
      <c r="BH256" s="256"/>
      <c r="BI256" s="256"/>
      <c r="BJ256" s="256"/>
      <c r="BK256" s="256"/>
      <c r="BL256" s="256"/>
      <c r="BM256" s="256"/>
      <c r="BN256" s="256"/>
      <c r="BO256" s="256"/>
      <c r="BP256" s="256"/>
      <c r="BQ256" s="256"/>
      <c r="BR256" s="256"/>
      <c r="BS256" s="256"/>
      <c r="BT256" s="256"/>
      <c r="BU256" s="256"/>
      <c r="BV256" s="256"/>
      <c r="BW256" s="256"/>
      <c r="BX256" s="256"/>
      <c r="BY256" s="256"/>
      <c r="BZ256" s="256"/>
      <c r="CA256" s="256"/>
      <c r="CB256" s="256"/>
      <c r="CC256" s="256"/>
      <c r="CD256" s="256"/>
      <c r="CE256" s="256"/>
      <c r="CF256" s="256"/>
      <c r="CG256" s="256"/>
      <c r="CH256" s="256"/>
      <c r="CI256" s="256"/>
      <c r="CJ256" s="256"/>
      <c r="CK256" s="256"/>
      <c r="CL256" s="256"/>
      <c r="CM256" s="256"/>
      <c r="CN256" s="256"/>
      <c r="CO256" s="256"/>
      <c r="CP256" s="256"/>
      <c r="CQ256" s="256"/>
      <c r="CR256" s="256"/>
      <c r="CS256" s="256"/>
      <c r="CT256" s="256"/>
      <c r="CU256" s="256"/>
      <c r="CV256" s="256"/>
      <c r="CW256" s="256"/>
      <c r="CX256" s="256"/>
    </row>
    <row r="257" spans="1:102" s="254" customFormat="1" ht="78" customHeight="1">
      <c r="A257" s="322"/>
      <c r="B257" s="323"/>
      <c r="C257" s="323"/>
      <c r="D257" s="324"/>
      <c r="E257" s="325"/>
      <c r="O257" s="256"/>
      <c r="Q257" s="302"/>
      <c r="R257" s="302"/>
      <c r="S257" s="302"/>
      <c r="T257" s="302"/>
      <c r="U257" s="302"/>
      <c r="V257" s="302"/>
      <c r="W257" s="302"/>
      <c r="X257" s="302"/>
      <c r="Y257" s="302"/>
      <c r="Z257" s="302"/>
      <c r="AA257" s="302"/>
      <c r="AB257" s="302"/>
      <c r="AC257" s="302"/>
      <c r="AD257" s="302"/>
      <c r="AE257" s="302"/>
      <c r="AF257" s="302"/>
      <c r="AG257" s="302"/>
      <c r="AH257" s="302"/>
      <c r="AI257" s="256"/>
      <c r="AJ257" s="256"/>
      <c r="AK257" s="256"/>
      <c r="AL257" s="256"/>
      <c r="AM257" s="256"/>
      <c r="AN257" s="256"/>
      <c r="AO257" s="256"/>
      <c r="AP257" s="256"/>
      <c r="AQ257" s="256"/>
      <c r="AR257" s="256"/>
      <c r="AS257" s="255"/>
      <c r="AT257" s="255"/>
      <c r="AU257" s="255"/>
      <c r="AV257" s="255"/>
      <c r="AW257" s="255"/>
      <c r="AX257" s="255"/>
      <c r="AY257" s="255"/>
      <c r="AZ257" s="255"/>
      <c r="BA257" s="255"/>
      <c r="BB257" s="255"/>
      <c r="BC257" s="255"/>
      <c r="BD257" s="255"/>
      <c r="BE257" s="255"/>
      <c r="BF257" s="255"/>
      <c r="BG257" s="256"/>
      <c r="BH257" s="256"/>
      <c r="BI257" s="256"/>
      <c r="BJ257" s="256"/>
      <c r="BK257" s="256"/>
      <c r="BL257" s="256"/>
      <c r="BM257" s="256"/>
      <c r="BN257" s="256"/>
      <c r="BO257" s="256"/>
      <c r="BP257" s="256"/>
      <c r="BQ257" s="256"/>
      <c r="BR257" s="256"/>
      <c r="BS257" s="256"/>
      <c r="BT257" s="256"/>
      <c r="BU257" s="256"/>
      <c r="BV257" s="256"/>
      <c r="BW257" s="256"/>
      <c r="BX257" s="256"/>
      <c r="BY257" s="256"/>
      <c r="BZ257" s="256"/>
      <c r="CA257" s="256"/>
      <c r="CB257" s="256"/>
      <c r="CC257" s="256"/>
      <c r="CD257" s="256"/>
      <c r="CE257" s="256"/>
      <c r="CF257" s="256"/>
      <c r="CG257" s="256"/>
      <c r="CH257" s="256"/>
      <c r="CI257" s="256"/>
      <c r="CJ257" s="256"/>
      <c r="CK257" s="256"/>
      <c r="CL257" s="256"/>
      <c r="CM257" s="256"/>
      <c r="CN257" s="256"/>
      <c r="CO257" s="256"/>
      <c r="CP257" s="256"/>
      <c r="CQ257" s="256"/>
      <c r="CR257" s="256"/>
      <c r="CS257" s="256"/>
      <c r="CT257" s="256"/>
      <c r="CU257" s="256"/>
      <c r="CV257" s="256"/>
      <c r="CW257" s="256"/>
      <c r="CX257" s="256"/>
    </row>
    <row r="258" spans="1:102" s="254" customFormat="1" ht="78" customHeight="1">
      <c r="A258" s="322"/>
      <c r="B258" s="323"/>
      <c r="C258" s="323"/>
      <c r="D258" s="324"/>
      <c r="E258" s="325"/>
      <c r="O258" s="256"/>
      <c r="Q258" s="302"/>
      <c r="R258" s="302"/>
      <c r="S258" s="302"/>
      <c r="T258" s="302"/>
      <c r="U258" s="302"/>
      <c r="V258" s="302"/>
      <c r="W258" s="302"/>
      <c r="X258" s="302"/>
      <c r="Y258" s="302"/>
      <c r="Z258" s="302"/>
      <c r="AA258" s="302"/>
      <c r="AB258" s="302"/>
      <c r="AC258" s="302"/>
      <c r="AD258" s="302"/>
      <c r="AE258" s="302"/>
      <c r="AF258" s="302"/>
      <c r="AG258" s="302"/>
      <c r="AH258" s="302"/>
      <c r="AI258" s="256"/>
      <c r="AJ258" s="256"/>
      <c r="AK258" s="256"/>
      <c r="AL258" s="256"/>
      <c r="AM258" s="256"/>
      <c r="AN258" s="256"/>
      <c r="AO258" s="256"/>
      <c r="AP258" s="256"/>
      <c r="AQ258" s="256"/>
      <c r="AR258" s="256"/>
      <c r="AS258" s="255"/>
      <c r="AT258" s="255"/>
      <c r="AU258" s="255"/>
      <c r="AV258" s="255"/>
      <c r="AW258" s="255"/>
      <c r="AX258" s="255"/>
      <c r="AY258" s="255"/>
      <c r="AZ258" s="255"/>
      <c r="BA258" s="255"/>
      <c r="BB258" s="255"/>
      <c r="BC258" s="255"/>
      <c r="BD258" s="255"/>
      <c r="BE258" s="255"/>
      <c r="BF258" s="255"/>
      <c r="BG258" s="256"/>
      <c r="BH258" s="256"/>
      <c r="BI258" s="256"/>
      <c r="BJ258" s="256"/>
      <c r="BK258" s="256"/>
      <c r="BL258" s="256"/>
      <c r="BM258" s="256"/>
      <c r="BN258" s="256"/>
      <c r="BO258" s="256"/>
      <c r="BP258" s="256"/>
      <c r="BQ258" s="256"/>
      <c r="BR258" s="256"/>
      <c r="BS258" s="256"/>
      <c r="BT258" s="256"/>
      <c r="BU258" s="256"/>
      <c r="BV258" s="256"/>
      <c r="BW258" s="256"/>
      <c r="BX258" s="256"/>
      <c r="BY258" s="256"/>
      <c r="BZ258" s="256"/>
      <c r="CA258" s="256"/>
      <c r="CB258" s="256"/>
      <c r="CC258" s="256"/>
      <c r="CD258" s="256"/>
      <c r="CE258" s="256"/>
      <c r="CF258" s="256"/>
      <c r="CG258" s="256"/>
      <c r="CH258" s="256"/>
      <c r="CI258" s="256"/>
      <c r="CJ258" s="256"/>
      <c r="CK258" s="256"/>
      <c r="CL258" s="256"/>
      <c r="CM258" s="256"/>
      <c r="CN258" s="256"/>
      <c r="CO258" s="256"/>
      <c r="CP258" s="256"/>
      <c r="CQ258" s="256"/>
      <c r="CR258" s="256"/>
      <c r="CS258" s="256"/>
      <c r="CT258" s="256"/>
      <c r="CU258" s="256"/>
      <c r="CV258" s="256"/>
      <c r="CW258" s="256"/>
      <c r="CX258" s="256"/>
    </row>
    <row r="259" spans="1:102" s="254" customFormat="1" ht="78" customHeight="1">
      <c r="A259" s="322"/>
      <c r="B259" s="323"/>
      <c r="C259" s="323"/>
      <c r="D259" s="324"/>
      <c r="E259" s="325"/>
      <c r="O259" s="256"/>
      <c r="Q259" s="302"/>
      <c r="R259" s="302"/>
      <c r="S259" s="302"/>
      <c r="T259" s="302"/>
      <c r="U259" s="302"/>
      <c r="V259" s="302"/>
      <c r="W259" s="302"/>
      <c r="X259" s="302"/>
      <c r="Y259" s="302"/>
      <c r="Z259" s="302"/>
      <c r="AA259" s="302"/>
      <c r="AB259" s="302"/>
      <c r="AC259" s="302"/>
      <c r="AD259" s="302"/>
      <c r="AE259" s="302"/>
      <c r="AF259" s="302"/>
      <c r="AG259" s="302"/>
      <c r="AH259" s="302"/>
      <c r="AI259" s="256"/>
      <c r="AJ259" s="256"/>
      <c r="AK259" s="256"/>
      <c r="AL259" s="256"/>
      <c r="AM259" s="256"/>
      <c r="AN259" s="256"/>
      <c r="AO259" s="256"/>
      <c r="AP259" s="256"/>
      <c r="AQ259" s="256"/>
      <c r="AR259" s="256"/>
      <c r="AS259" s="255"/>
      <c r="AT259" s="255"/>
      <c r="AU259" s="255"/>
      <c r="AV259" s="255"/>
      <c r="AW259" s="255"/>
      <c r="AX259" s="255"/>
      <c r="AY259" s="255"/>
      <c r="AZ259" s="255"/>
      <c r="BA259" s="255"/>
      <c r="BB259" s="255"/>
      <c r="BC259" s="255"/>
      <c r="BD259" s="255"/>
      <c r="BE259" s="255"/>
      <c r="BF259" s="255"/>
      <c r="BG259" s="256"/>
      <c r="BH259" s="256"/>
      <c r="BI259" s="256"/>
      <c r="BJ259" s="256"/>
      <c r="BK259" s="256"/>
      <c r="BL259" s="256"/>
      <c r="BM259" s="256"/>
      <c r="BN259" s="256"/>
      <c r="BO259" s="256"/>
      <c r="BP259" s="256"/>
      <c r="BQ259" s="256"/>
      <c r="BR259" s="256"/>
      <c r="BS259" s="256"/>
      <c r="BT259" s="256"/>
      <c r="BU259" s="256"/>
      <c r="BV259" s="256"/>
      <c r="BW259" s="256"/>
      <c r="BX259" s="256"/>
      <c r="BY259" s="256"/>
      <c r="BZ259" s="256"/>
      <c r="CA259" s="256"/>
      <c r="CB259" s="256"/>
      <c r="CC259" s="256"/>
      <c r="CD259" s="256"/>
      <c r="CE259" s="256"/>
      <c r="CF259" s="256"/>
      <c r="CG259" s="256"/>
      <c r="CH259" s="256"/>
      <c r="CI259" s="256"/>
      <c r="CJ259" s="256"/>
      <c r="CK259" s="256"/>
      <c r="CL259" s="256"/>
      <c r="CM259" s="256"/>
      <c r="CN259" s="256"/>
      <c r="CO259" s="256"/>
      <c r="CP259" s="256"/>
      <c r="CQ259" s="256"/>
      <c r="CR259" s="256"/>
      <c r="CS259" s="256"/>
      <c r="CT259" s="256"/>
      <c r="CU259" s="256"/>
      <c r="CV259" s="256"/>
      <c r="CW259" s="256"/>
      <c r="CX259" s="256"/>
    </row>
    <row r="260" spans="1:102" s="254" customFormat="1" ht="78" customHeight="1">
      <c r="A260" s="322"/>
      <c r="B260" s="323"/>
      <c r="C260" s="323"/>
      <c r="D260" s="324"/>
      <c r="E260" s="325"/>
      <c r="O260" s="256"/>
      <c r="Q260" s="302"/>
      <c r="R260" s="302"/>
      <c r="S260" s="302"/>
      <c r="T260" s="302"/>
      <c r="U260" s="302"/>
      <c r="V260" s="302"/>
      <c r="W260" s="302"/>
      <c r="X260" s="302"/>
      <c r="Y260" s="302"/>
      <c r="Z260" s="302"/>
      <c r="AA260" s="302"/>
      <c r="AB260" s="302"/>
      <c r="AC260" s="302"/>
      <c r="AD260" s="302"/>
      <c r="AE260" s="302"/>
      <c r="AF260" s="302"/>
      <c r="AG260" s="302"/>
      <c r="AH260" s="302"/>
      <c r="AI260" s="256"/>
      <c r="AJ260" s="256"/>
      <c r="AK260" s="256"/>
      <c r="AL260" s="256"/>
      <c r="AM260" s="256"/>
      <c r="AN260" s="256"/>
      <c r="AO260" s="256"/>
      <c r="AP260" s="256"/>
      <c r="AQ260" s="256"/>
      <c r="AR260" s="256"/>
      <c r="AS260" s="255"/>
      <c r="AT260" s="255"/>
      <c r="AU260" s="255"/>
      <c r="AV260" s="255"/>
      <c r="AW260" s="255"/>
      <c r="AX260" s="255"/>
      <c r="AY260" s="255"/>
      <c r="AZ260" s="255"/>
      <c r="BA260" s="255"/>
      <c r="BB260" s="255"/>
      <c r="BC260" s="255"/>
      <c r="BD260" s="255"/>
      <c r="BE260" s="255"/>
      <c r="BF260" s="255"/>
      <c r="BG260" s="256"/>
      <c r="BH260" s="256"/>
      <c r="BI260" s="256"/>
      <c r="BJ260" s="256"/>
      <c r="BK260" s="256"/>
      <c r="BL260" s="256"/>
      <c r="BM260" s="256"/>
      <c r="BN260" s="256"/>
      <c r="BO260" s="256"/>
      <c r="BP260" s="256"/>
      <c r="BQ260" s="256"/>
      <c r="BR260" s="256"/>
      <c r="BS260" s="256"/>
      <c r="BT260" s="256"/>
      <c r="BU260" s="256"/>
      <c r="BV260" s="256"/>
      <c r="BW260" s="256"/>
      <c r="BX260" s="256"/>
      <c r="BY260" s="256"/>
      <c r="BZ260" s="256"/>
      <c r="CA260" s="256"/>
      <c r="CB260" s="256"/>
      <c r="CC260" s="256"/>
      <c r="CD260" s="256"/>
      <c r="CE260" s="256"/>
      <c r="CF260" s="256"/>
      <c r="CG260" s="256"/>
      <c r="CH260" s="256"/>
      <c r="CI260" s="256"/>
      <c r="CJ260" s="256"/>
      <c r="CK260" s="256"/>
      <c r="CL260" s="256"/>
      <c r="CM260" s="256"/>
      <c r="CN260" s="256"/>
      <c r="CO260" s="256"/>
      <c r="CP260" s="256"/>
      <c r="CQ260" s="256"/>
      <c r="CR260" s="256"/>
      <c r="CS260" s="256"/>
      <c r="CT260" s="256"/>
      <c r="CU260" s="256"/>
      <c r="CV260" s="256"/>
      <c r="CW260" s="256"/>
      <c r="CX260" s="256"/>
    </row>
    <row r="261" spans="1:102" s="254" customFormat="1" ht="78" customHeight="1">
      <c r="A261" s="322"/>
      <c r="B261" s="323"/>
      <c r="C261" s="323"/>
      <c r="D261" s="324"/>
      <c r="E261" s="325"/>
      <c r="O261" s="256"/>
      <c r="Q261" s="302"/>
      <c r="R261" s="302"/>
      <c r="S261" s="302"/>
      <c r="T261" s="302"/>
      <c r="U261" s="302"/>
      <c r="V261" s="302"/>
      <c r="W261" s="302"/>
      <c r="X261" s="302"/>
      <c r="Y261" s="302"/>
      <c r="Z261" s="302"/>
      <c r="AA261" s="302"/>
      <c r="AB261" s="302"/>
      <c r="AC261" s="302"/>
      <c r="AD261" s="302"/>
      <c r="AE261" s="302"/>
      <c r="AF261" s="302"/>
      <c r="AG261" s="302"/>
      <c r="AH261" s="302"/>
      <c r="AI261" s="256"/>
      <c r="AJ261" s="256"/>
      <c r="AK261" s="256"/>
      <c r="AL261" s="256"/>
      <c r="AM261" s="256"/>
      <c r="AN261" s="256"/>
      <c r="AO261" s="256"/>
      <c r="AP261" s="256"/>
      <c r="AQ261" s="256"/>
      <c r="AR261" s="256"/>
      <c r="AS261" s="255"/>
      <c r="AT261" s="255"/>
      <c r="AU261" s="255"/>
      <c r="AV261" s="255"/>
      <c r="AW261" s="255"/>
      <c r="AX261" s="255"/>
      <c r="AY261" s="255"/>
      <c r="AZ261" s="255"/>
      <c r="BA261" s="255"/>
      <c r="BB261" s="255"/>
      <c r="BC261" s="255"/>
      <c r="BD261" s="255"/>
      <c r="BE261" s="255"/>
      <c r="BF261" s="255"/>
      <c r="BG261" s="256"/>
      <c r="BH261" s="256"/>
      <c r="BI261" s="256"/>
      <c r="BJ261" s="256"/>
      <c r="BK261" s="256"/>
      <c r="BL261" s="256"/>
      <c r="BM261" s="256"/>
      <c r="BN261" s="256"/>
      <c r="BO261" s="256"/>
      <c r="BP261" s="256"/>
      <c r="BQ261" s="256"/>
      <c r="BR261" s="256"/>
      <c r="BS261" s="256"/>
      <c r="BT261" s="256"/>
      <c r="BU261" s="256"/>
      <c r="BV261" s="256"/>
      <c r="BW261" s="256"/>
      <c r="BX261" s="256"/>
      <c r="BY261" s="256"/>
      <c r="BZ261" s="256"/>
      <c r="CA261" s="256"/>
      <c r="CB261" s="256"/>
      <c r="CC261" s="256"/>
      <c r="CD261" s="256"/>
      <c r="CE261" s="256"/>
      <c r="CF261" s="256"/>
      <c r="CG261" s="256"/>
      <c r="CH261" s="256"/>
      <c r="CI261" s="256"/>
      <c r="CJ261" s="256"/>
      <c r="CK261" s="256"/>
      <c r="CL261" s="256"/>
      <c r="CM261" s="256"/>
      <c r="CN261" s="256"/>
      <c r="CO261" s="256"/>
      <c r="CP261" s="256"/>
      <c r="CQ261" s="256"/>
      <c r="CR261" s="256"/>
      <c r="CS261" s="256"/>
      <c r="CT261" s="256"/>
      <c r="CU261" s="256"/>
      <c r="CV261" s="256"/>
      <c r="CW261" s="256"/>
      <c r="CX261" s="256"/>
    </row>
    <row r="262" spans="1:102" s="254" customFormat="1" ht="78" customHeight="1">
      <c r="A262" s="322"/>
      <c r="B262" s="323"/>
      <c r="C262" s="323"/>
      <c r="D262" s="324"/>
      <c r="E262" s="325"/>
      <c r="O262" s="256"/>
      <c r="Q262" s="302"/>
      <c r="R262" s="302"/>
      <c r="S262" s="302"/>
      <c r="T262" s="302"/>
      <c r="U262" s="302"/>
      <c r="V262" s="302"/>
      <c r="W262" s="302"/>
      <c r="X262" s="302"/>
      <c r="Y262" s="302"/>
      <c r="Z262" s="302"/>
      <c r="AA262" s="302"/>
      <c r="AB262" s="302"/>
      <c r="AC262" s="302"/>
      <c r="AD262" s="302"/>
      <c r="AE262" s="302"/>
      <c r="AF262" s="302"/>
      <c r="AG262" s="302"/>
      <c r="AH262" s="302"/>
      <c r="AI262" s="256"/>
      <c r="AJ262" s="256"/>
      <c r="AK262" s="256"/>
      <c r="AL262" s="256"/>
      <c r="AM262" s="256"/>
      <c r="AN262" s="256"/>
      <c r="AO262" s="256"/>
      <c r="AP262" s="256"/>
      <c r="AQ262" s="256"/>
      <c r="AR262" s="256"/>
      <c r="AS262" s="255"/>
      <c r="AT262" s="255"/>
      <c r="AU262" s="255"/>
      <c r="AV262" s="255"/>
      <c r="AW262" s="255"/>
      <c r="AX262" s="255"/>
      <c r="AY262" s="255"/>
      <c r="AZ262" s="255"/>
      <c r="BA262" s="255"/>
      <c r="BB262" s="255"/>
      <c r="BC262" s="255"/>
      <c r="BD262" s="255"/>
      <c r="BE262" s="255"/>
      <c r="BF262" s="255"/>
      <c r="BG262" s="256"/>
      <c r="BH262" s="256"/>
      <c r="BI262" s="256"/>
      <c r="BJ262" s="256"/>
      <c r="BK262" s="256"/>
      <c r="BL262" s="256"/>
      <c r="BM262" s="256"/>
      <c r="BN262" s="256"/>
      <c r="BO262" s="256"/>
      <c r="BP262" s="256"/>
      <c r="BQ262" s="256"/>
      <c r="BR262" s="256"/>
      <c r="BS262" s="256"/>
      <c r="BT262" s="256"/>
      <c r="BU262" s="256"/>
      <c r="BV262" s="256"/>
      <c r="BW262" s="256"/>
      <c r="BX262" s="256"/>
      <c r="BY262" s="256"/>
      <c r="BZ262" s="256"/>
      <c r="CA262" s="256"/>
      <c r="CB262" s="256"/>
      <c r="CC262" s="256"/>
      <c r="CD262" s="256"/>
      <c r="CE262" s="256"/>
      <c r="CF262" s="256"/>
      <c r="CG262" s="256"/>
      <c r="CH262" s="256"/>
      <c r="CI262" s="256"/>
      <c r="CJ262" s="256"/>
      <c r="CK262" s="256"/>
      <c r="CL262" s="256"/>
      <c r="CM262" s="256"/>
      <c r="CN262" s="256"/>
      <c r="CO262" s="256"/>
      <c r="CP262" s="256"/>
      <c r="CQ262" s="256"/>
      <c r="CR262" s="256"/>
      <c r="CS262" s="256"/>
      <c r="CT262" s="256"/>
      <c r="CU262" s="256"/>
      <c r="CV262" s="256"/>
      <c r="CW262" s="256"/>
      <c r="CX262" s="256"/>
    </row>
    <row r="263" spans="1:102" s="254" customFormat="1" ht="78" customHeight="1">
      <c r="A263" s="322"/>
      <c r="B263" s="323"/>
      <c r="C263" s="323"/>
      <c r="D263" s="324"/>
      <c r="E263" s="325"/>
      <c r="O263" s="256"/>
      <c r="Q263" s="302"/>
      <c r="R263" s="302"/>
      <c r="S263" s="302"/>
      <c r="T263" s="302"/>
      <c r="U263" s="302"/>
      <c r="V263" s="302"/>
      <c r="W263" s="302"/>
      <c r="X263" s="302"/>
      <c r="Y263" s="302"/>
      <c r="Z263" s="302"/>
      <c r="AA263" s="302"/>
      <c r="AB263" s="302"/>
      <c r="AC263" s="302"/>
      <c r="AD263" s="302"/>
      <c r="AE263" s="302"/>
      <c r="AF263" s="302"/>
      <c r="AG263" s="302"/>
      <c r="AH263" s="302"/>
      <c r="AI263" s="256"/>
      <c r="AJ263" s="256"/>
      <c r="AK263" s="256"/>
      <c r="AL263" s="256"/>
      <c r="AM263" s="256"/>
      <c r="AN263" s="256"/>
      <c r="AO263" s="256"/>
      <c r="AP263" s="256"/>
      <c r="AQ263" s="256"/>
      <c r="AR263" s="256"/>
      <c r="AS263" s="255"/>
      <c r="AT263" s="255"/>
      <c r="AU263" s="255"/>
      <c r="AV263" s="255"/>
      <c r="AW263" s="255"/>
      <c r="AX263" s="255"/>
      <c r="AY263" s="255"/>
      <c r="AZ263" s="255"/>
      <c r="BA263" s="255"/>
      <c r="BB263" s="255"/>
      <c r="BC263" s="255"/>
      <c r="BD263" s="255"/>
      <c r="BE263" s="255"/>
      <c r="BF263" s="255"/>
      <c r="BG263" s="256"/>
      <c r="BH263" s="256"/>
      <c r="BI263" s="256"/>
      <c r="BJ263" s="256"/>
      <c r="BK263" s="256"/>
      <c r="BL263" s="256"/>
      <c r="BM263" s="256"/>
      <c r="BN263" s="256"/>
      <c r="BO263" s="256"/>
      <c r="BP263" s="256"/>
      <c r="BQ263" s="256"/>
      <c r="BR263" s="256"/>
      <c r="BS263" s="256"/>
      <c r="BT263" s="256"/>
      <c r="BU263" s="256"/>
      <c r="BV263" s="256"/>
      <c r="BW263" s="256"/>
      <c r="BX263" s="256"/>
      <c r="BY263" s="256"/>
      <c r="BZ263" s="256"/>
      <c r="CA263" s="256"/>
      <c r="CB263" s="256"/>
      <c r="CC263" s="256"/>
      <c r="CD263" s="256"/>
      <c r="CE263" s="256"/>
      <c r="CF263" s="256"/>
      <c r="CG263" s="256"/>
      <c r="CH263" s="256"/>
      <c r="CI263" s="256"/>
      <c r="CJ263" s="256"/>
      <c r="CK263" s="256"/>
      <c r="CL263" s="256"/>
      <c r="CM263" s="256"/>
      <c r="CN263" s="256"/>
      <c r="CO263" s="256"/>
      <c r="CP263" s="256"/>
      <c r="CQ263" s="256"/>
      <c r="CR263" s="256"/>
      <c r="CS263" s="256"/>
      <c r="CT263" s="256"/>
      <c r="CU263" s="256"/>
      <c r="CV263" s="256"/>
      <c r="CW263" s="256"/>
      <c r="CX263" s="256"/>
    </row>
    <row r="264" spans="1:102" s="254" customFormat="1" ht="78" customHeight="1">
      <c r="A264" s="322"/>
      <c r="B264" s="323"/>
      <c r="C264" s="323"/>
      <c r="D264" s="324"/>
      <c r="E264" s="325"/>
      <c r="O264" s="256"/>
      <c r="Q264" s="302"/>
      <c r="R264" s="302"/>
      <c r="S264" s="302"/>
      <c r="T264" s="302"/>
      <c r="U264" s="302"/>
      <c r="V264" s="302"/>
      <c r="W264" s="302"/>
      <c r="X264" s="302"/>
      <c r="Y264" s="302"/>
      <c r="Z264" s="302"/>
      <c r="AA264" s="302"/>
      <c r="AB264" s="302"/>
      <c r="AC264" s="302"/>
      <c r="AD264" s="302"/>
      <c r="AE264" s="302"/>
      <c r="AF264" s="302"/>
      <c r="AG264" s="302"/>
      <c r="AH264" s="302"/>
      <c r="AI264" s="256"/>
      <c r="AJ264" s="256"/>
      <c r="AK264" s="256"/>
      <c r="AL264" s="256"/>
      <c r="AM264" s="256"/>
      <c r="AN264" s="256"/>
      <c r="AO264" s="256"/>
      <c r="AP264" s="256"/>
      <c r="AQ264" s="256"/>
      <c r="AR264" s="256"/>
      <c r="AS264" s="255"/>
      <c r="AT264" s="255"/>
      <c r="AU264" s="255"/>
      <c r="AV264" s="255"/>
      <c r="AW264" s="255"/>
      <c r="AX264" s="255"/>
      <c r="AY264" s="255"/>
      <c r="AZ264" s="255"/>
      <c r="BA264" s="255"/>
      <c r="BB264" s="255"/>
      <c r="BC264" s="255"/>
      <c r="BD264" s="255"/>
      <c r="BE264" s="255"/>
      <c r="BF264" s="255"/>
      <c r="BG264" s="256"/>
      <c r="BH264" s="256"/>
      <c r="BI264" s="256"/>
      <c r="BJ264" s="256"/>
      <c r="BK264" s="256"/>
      <c r="BL264" s="256"/>
      <c r="BM264" s="256"/>
      <c r="BN264" s="256"/>
      <c r="BO264" s="256"/>
      <c r="BP264" s="256"/>
      <c r="BQ264" s="256"/>
      <c r="BR264" s="256"/>
      <c r="BS264" s="256"/>
      <c r="BT264" s="256"/>
      <c r="BU264" s="256"/>
      <c r="BV264" s="256"/>
      <c r="BW264" s="256"/>
      <c r="BX264" s="256"/>
      <c r="BY264" s="256"/>
      <c r="BZ264" s="256"/>
      <c r="CA264" s="256"/>
      <c r="CB264" s="256"/>
      <c r="CC264" s="256"/>
      <c r="CD264" s="256"/>
      <c r="CE264" s="256"/>
      <c r="CF264" s="256"/>
      <c r="CG264" s="256"/>
      <c r="CH264" s="256"/>
      <c r="CI264" s="256"/>
      <c r="CJ264" s="256"/>
      <c r="CK264" s="256"/>
      <c r="CL264" s="256"/>
      <c r="CM264" s="256"/>
      <c r="CN264" s="256"/>
      <c r="CO264" s="256"/>
      <c r="CP264" s="256"/>
      <c r="CQ264" s="256"/>
      <c r="CR264" s="256"/>
      <c r="CS264" s="256"/>
      <c r="CT264" s="256"/>
      <c r="CU264" s="256"/>
      <c r="CV264" s="256"/>
      <c r="CW264" s="256"/>
      <c r="CX264" s="256"/>
    </row>
    <row r="265" spans="1:102" s="254" customFormat="1" ht="78" customHeight="1">
      <c r="A265" s="322"/>
      <c r="B265" s="323"/>
      <c r="C265" s="323"/>
      <c r="D265" s="324"/>
      <c r="E265" s="325"/>
      <c r="O265" s="256"/>
      <c r="Q265" s="302"/>
      <c r="R265" s="302"/>
      <c r="S265" s="302"/>
      <c r="T265" s="302"/>
      <c r="U265" s="302"/>
      <c r="V265" s="302"/>
      <c r="W265" s="302"/>
      <c r="X265" s="302"/>
      <c r="Y265" s="302"/>
      <c r="Z265" s="302"/>
      <c r="AA265" s="302"/>
      <c r="AB265" s="302"/>
      <c r="AC265" s="302"/>
      <c r="AD265" s="302"/>
      <c r="AE265" s="302"/>
      <c r="AF265" s="302"/>
      <c r="AG265" s="302"/>
      <c r="AH265" s="302"/>
      <c r="AI265" s="256"/>
      <c r="AJ265" s="256"/>
      <c r="AK265" s="256"/>
      <c r="AL265" s="256"/>
      <c r="AM265" s="256"/>
      <c r="AN265" s="256"/>
      <c r="AO265" s="256"/>
      <c r="AP265" s="256"/>
      <c r="AQ265" s="256"/>
      <c r="AR265" s="256"/>
      <c r="AS265" s="255"/>
      <c r="AT265" s="255"/>
      <c r="AU265" s="255"/>
      <c r="AV265" s="255"/>
      <c r="AW265" s="255"/>
      <c r="AX265" s="255"/>
      <c r="AY265" s="255"/>
      <c r="AZ265" s="255"/>
      <c r="BA265" s="255"/>
      <c r="BB265" s="255"/>
      <c r="BC265" s="255"/>
      <c r="BD265" s="255"/>
      <c r="BE265" s="255"/>
      <c r="BF265" s="255"/>
      <c r="BG265" s="256"/>
      <c r="BH265" s="256"/>
      <c r="BI265" s="256"/>
      <c r="BJ265" s="256"/>
      <c r="BK265" s="256"/>
      <c r="BL265" s="256"/>
      <c r="BM265" s="256"/>
      <c r="BN265" s="256"/>
      <c r="BO265" s="256"/>
      <c r="BP265" s="256"/>
      <c r="BQ265" s="256"/>
      <c r="BR265" s="256"/>
      <c r="BS265" s="256"/>
      <c r="BT265" s="256"/>
      <c r="BU265" s="256"/>
      <c r="BV265" s="256"/>
      <c r="BW265" s="256"/>
      <c r="BX265" s="256"/>
      <c r="BY265" s="256"/>
      <c r="BZ265" s="256"/>
      <c r="CA265" s="256"/>
      <c r="CB265" s="256"/>
      <c r="CC265" s="256"/>
      <c r="CD265" s="256"/>
      <c r="CE265" s="256"/>
      <c r="CF265" s="256"/>
      <c r="CG265" s="256"/>
      <c r="CH265" s="256"/>
      <c r="CI265" s="256"/>
      <c r="CJ265" s="256"/>
      <c r="CK265" s="256"/>
      <c r="CL265" s="256"/>
      <c r="CM265" s="256"/>
      <c r="CN265" s="256"/>
      <c r="CO265" s="256"/>
      <c r="CP265" s="256"/>
      <c r="CQ265" s="256"/>
      <c r="CR265" s="256"/>
      <c r="CS265" s="256"/>
      <c r="CT265" s="256"/>
      <c r="CU265" s="256"/>
      <c r="CV265" s="256"/>
      <c r="CW265" s="256"/>
      <c r="CX265" s="256"/>
    </row>
    <row r="266" spans="1:102" s="254" customFormat="1" ht="78" customHeight="1">
      <c r="A266" s="322"/>
      <c r="B266" s="323"/>
      <c r="C266" s="323"/>
      <c r="D266" s="324"/>
      <c r="E266" s="325"/>
      <c r="O266" s="256"/>
      <c r="Q266" s="302"/>
      <c r="R266" s="302"/>
      <c r="S266" s="302"/>
      <c r="T266" s="302"/>
      <c r="U266" s="302"/>
      <c r="V266" s="302"/>
      <c r="W266" s="302"/>
      <c r="X266" s="302"/>
      <c r="Y266" s="302"/>
      <c r="Z266" s="302"/>
      <c r="AA266" s="302"/>
      <c r="AB266" s="302"/>
      <c r="AC266" s="302"/>
      <c r="AD266" s="302"/>
      <c r="AE266" s="302"/>
      <c r="AF266" s="302"/>
      <c r="AG266" s="302"/>
      <c r="AH266" s="302"/>
      <c r="AI266" s="256"/>
      <c r="AJ266" s="256"/>
      <c r="AK266" s="256"/>
      <c r="AL266" s="256"/>
      <c r="AM266" s="256"/>
      <c r="AN266" s="256"/>
      <c r="AO266" s="256"/>
      <c r="AP266" s="256"/>
      <c r="AQ266" s="256"/>
      <c r="AR266" s="256"/>
      <c r="AS266" s="255"/>
      <c r="AT266" s="255"/>
      <c r="AU266" s="255"/>
      <c r="AV266" s="255"/>
      <c r="AW266" s="255"/>
      <c r="AX266" s="255"/>
      <c r="AY266" s="255"/>
      <c r="AZ266" s="255"/>
      <c r="BA266" s="255"/>
      <c r="BB266" s="255"/>
      <c r="BC266" s="255"/>
      <c r="BD266" s="255"/>
      <c r="BE266" s="255"/>
      <c r="BF266" s="255"/>
      <c r="BG266" s="256"/>
      <c r="BH266" s="256"/>
      <c r="BI266" s="256"/>
      <c r="BJ266" s="256"/>
      <c r="BK266" s="256"/>
      <c r="BL266" s="256"/>
      <c r="BM266" s="256"/>
      <c r="BN266" s="256"/>
      <c r="BO266" s="256"/>
      <c r="BP266" s="256"/>
      <c r="BQ266" s="256"/>
      <c r="BR266" s="256"/>
      <c r="BS266" s="256"/>
      <c r="BT266" s="256"/>
      <c r="BU266" s="256"/>
      <c r="BV266" s="256"/>
      <c r="BW266" s="256"/>
      <c r="BX266" s="256"/>
      <c r="BY266" s="256"/>
      <c r="BZ266" s="256"/>
      <c r="CA266" s="256"/>
      <c r="CB266" s="256"/>
      <c r="CC266" s="256"/>
      <c r="CD266" s="256"/>
      <c r="CE266" s="256"/>
      <c r="CF266" s="256"/>
      <c r="CG266" s="256"/>
      <c r="CH266" s="256"/>
      <c r="CI266" s="256"/>
      <c r="CJ266" s="256"/>
      <c r="CK266" s="256"/>
      <c r="CL266" s="256"/>
      <c r="CM266" s="256"/>
      <c r="CN266" s="256"/>
      <c r="CO266" s="256"/>
      <c r="CP266" s="256"/>
      <c r="CQ266" s="256"/>
      <c r="CR266" s="256"/>
      <c r="CS266" s="256"/>
      <c r="CT266" s="256"/>
      <c r="CU266" s="256"/>
      <c r="CV266" s="256"/>
      <c r="CW266" s="256"/>
      <c r="CX266" s="256"/>
    </row>
  </sheetData>
  <sheetProtection/>
  <mergeCells count="38">
    <mergeCell ref="W4:W6"/>
    <mergeCell ref="X4:X6"/>
    <mergeCell ref="Y4:Y6"/>
    <mergeCell ref="Z4:Z6"/>
    <mergeCell ref="AA4:AF4"/>
    <mergeCell ref="AA5:AA6"/>
    <mergeCell ref="AB5:AC5"/>
    <mergeCell ref="AD5:AD6"/>
    <mergeCell ref="AE5:AF5"/>
    <mergeCell ref="V3:V6"/>
    <mergeCell ref="W3:Y3"/>
    <mergeCell ref="Z3:AF3"/>
    <mergeCell ref="AG3:AG6"/>
    <mergeCell ref="H4:H6"/>
    <mergeCell ref="I4:I6"/>
    <mergeCell ref="J4:J6"/>
    <mergeCell ref="L4:L6"/>
    <mergeCell ref="M4:M6"/>
    <mergeCell ref="N4:N6"/>
    <mergeCell ref="H3:J3"/>
    <mergeCell ref="K3:K6"/>
    <mergeCell ref="L3:P3"/>
    <mergeCell ref="Q3:Q4"/>
    <mergeCell ref="R3:R6"/>
    <mergeCell ref="S3:U3"/>
    <mergeCell ref="S4:S6"/>
    <mergeCell ref="T4:T6"/>
    <mergeCell ref="U4:U6"/>
    <mergeCell ref="A1:AG1"/>
    <mergeCell ref="B2:L2"/>
    <mergeCell ref="M2:AG2"/>
    <mergeCell ref="A3:A6"/>
    <mergeCell ref="B3:B6"/>
    <mergeCell ref="C3:C6"/>
    <mergeCell ref="D3:D6"/>
    <mergeCell ref="E3:E4"/>
    <mergeCell ref="F3:F4"/>
    <mergeCell ref="G3:G6"/>
  </mergeCells>
  <printOptions/>
  <pageMargins left="0.11811023622047245" right="0.31496062992125984" top="0.7480314960629921" bottom="0.7480314960629921" header="0.31496062992125984" footer="0.31496062992125984"/>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BB405"/>
  <sheetViews>
    <sheetView zoomScale="90" zoomScaleNormal="90" zoomScalePageLayoutView="0" workbookViewId="0" topLeftCell="A1">
      <selection activeCell="A1" sqref="A1:AC1"/>
    </sheetView>
  </sheetViews>
  <sheetFormatPr defaultColWidth="9.125" defaultRowHeight="14.25"/>
  <cols>
    <col min="1" max="1" width="5.125" style="61" customWidth="1"/>
    <col min="2" max="2" width="27.75390625" style="62" customWidth="1"/>
    <col min="3" max="4" width="10.125" style="63" customWidth="1"/>
    <col min="5" max="5" width="10.75390625" style="64" customWidth="1"/>
    <col min="6" max="6" width="10.375" style="64" customWidth="1"/>
    <col min="7" max="10" width="8.375" style="64" customWidth="1"/>
    <col min="11" max="11" width="10.75390625" style="64" customWidth="1"/>
    <col min="12" max="12" width="10.375" style="64" customWidth="1"/>
    <col min="13" max="13" width="13.00390625" style="64" hidden="1" customWidth="1"/>
    <col min="14" max="14" width="11.375" style="64" customWidth="1"/>
    <col min="15" max="18" width="8.375" style="64" customWidth="1"/>
    <col min="19" max="19" width="10.75390625" style="64" customWidth="1"/>
    <col min="20" max="20" width="10.375" style="64" customWidth="1"/>
    <col min="21" max="21" width="11.00390625" style="64" customWidth="1"/>
    <col min="22" max="25" width="8.375" style="64" customWidth="1"/>
    <col min="26" max="26" width="10.75390625" style="64" customWidth="1"/>
    <col min="27" max="27" width="13.00390625" style="64" customWidth="1"/>
    <col min="28" max="28" width="9.75390625" style="64" customWidth="1"/>
    <col min="29" max="32" width="8.375" style="64" customWidth="1"/>
    <col min="33" max="33" width="10.75390625" style="64" customWidth="1"/>
    <col min="34" max="34" width="13.00390625" style="64" customWidth="1"/>
    <col min="35" max="35" width="9.75390625" style="64" customWidth="1"/>
    <col min="36" max="39" width="8.375" style="64" customWidth="1"/>
    <col min="40" max="40" width="10.75390625" style="64" customWidth="1"/>
    <col min="41" max="41" width="13.00390625" style="64" customWidth="1"/>
    <col min="42" max="42" width="10.375" style="64" customWidth="1"/>
    <col min="43" max="16384" width="9.125" style="46" customWidth="1"/>
  </cols>
  <sheetData>
    <row r="1" spans="1:47" s="69" customFormat="1" ht="27" customHeight="1">
      <c r="A1" s="392" t="s">
        <v>195</v>
      </c>
      <c r="B1" s="392"/>
      <c r="C1" s="392"/>
      <c r="D1" s="392"/>
      <c r="E1" s="392"/>
      <c r="F1" s="392"/>
      <c r="G1" s="392"/>
      <c r="H1" s="392"/>
      <c r="I1" s="392"/>
      <c r="J1" s="392"/>
      <c r="K1" s="392"/>
      <c r="L1" s="392"/>
      <c r="M1" s="392"/>
      <c r="N1" s="392"/>
      <c r="O1" s="392"/>
      <c r="P1" s="65"/>
      <c r="Q1" s="66"/>
      <c r="R1" s="66"/>
      <c r="S1" s="66"/>
      <c r="T1" s="66"/>
      <c r="U1" s="66"/>
      <c r="V1" s="67"/>
      <c r="W1" s="67"/>
      <c r="X1" s="67"/>
      <c r="Y1" s="67"/>
      <c r="Z1" s="67"/>
      <c r="AA1" s="67"/>
      <c r="AB1" s="67"/>
      <c r="AC1" s="67"/>
      <c r="AD1" s="67"/>
      <c r="AE1" s="67"/>
      <c r="AF1" s="67"/>
      <c r="AG1" s="67"/>
      <c r="AH1" s="67"/>
      <c r="AI1" s="125" t="s">
        <v>91</v>
      </c>
      <c r="AJ1" s="124"/>
      <c r="AK1" s="124"/>
      <c r="AL1" s="124"/>
      <c r="AM1" s="124"/>
      <c r="AN1" s="124"/>
      <c r="AO1" s="124"/>
      <c r="AP1" s="124"/>
      <c r="AQ1" s="68"/>
      <c r="AR1" s="68"/>
      <c r="AS1" s="68"/>
      <c r="AT1" s="68"/>
      <c r="AU1" s="68"/>
    </row>
    <row r="2" spans="1:47" s="69" customFormat="1" ht="27" customHeight="1">
      <c r="A2" s="436" t="s">
        <v>92</v>
      </c>
      <c r="B2" s="436"/>
      <c r="C2" s="436"/>
      <c r="D2" s="436"/>
      <c r="E2" s="436"/>
      <c r="F2" s="436"/>
      <c r="G2" s="436"/>
      <c r="H2" s="436"/>
      <c r="I2" s="436"/>
      <c r="J2" s="436"/>
      <c r="K2" s="436"/>
      <c r="L2" s="436"/>
      <c r="M2" s="436"/>
      <c r="N2" s="436"/>
      <c r="O2" s="436"/>
      <c r="P2" s="65"/>
      <c r="Q2" s="67"/>
      <c r="R2" s="67"/>
      <c r="S2" s="67"/>
      <c r="T2" s="67"/>
      <c r="U2" s="67"/>
      <c r="V2" s="67"/>
      <c r="W2" s="67"/>
      <c r="X2" s="67"/>
      <c r="Y2" s="67"/>
      <c r="Z2" s="67"/>
      <c r="AA2" s="67"/>
      <c r="AB2" s="67"/>
      <c r="AC2" s="67"/>
      <c r="AD2" s="67"/>
      <c r="AE2" s="67"/>
      <c r="AF2" s="67"/>
      <c r="AG2" s="67"/>
      <c r="AH2" s="67"/>
      <c r="AI2" s="126" t="s">
        <v>93</v>
      </c>
      <c r="AJ2" s="123"/>
      <c r="AK2" s="123"/>
      <c r="AL2" s="123"/>
      <c r="AM2" s="123"/>
      <c r="AN2" s="123"/>
      <c r="AO2" s="123"/>
      <c r="AP2" s="123"/>
      <c r="AQ2" s="68"/>
      <c r="AR2" s="68"/>
      <c r="AS2" s="68"/>
      <c r="AT2" s="68"/>
      <c r="AU2" s="68"/>
    </row>
    <row r="3" spans="1:47" s="69" customFormat="1" ht="27" customHeight="1">
      <c r="A3" s="439" t="s">
        <v>94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68"/>
      <c r="AR3" s="68"/>
      <c r="AS3" s="68"/>
      <c r="AT3" s="68"/>
      <c r="AU3" s="68"/>
    </row>
    <row r="4" spans="1:42" s="69" customFormat="1" ht="38.25" customHeight="1">
      <c r="A4" s="392" t="s">
        <v>196</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row>
    <row r="5" spans="1:43" s="70" customFormat="1" ht="30" customHeight="1">
      <c r="A5" s="438" t="s">
        <v>95</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69"/>
    </row>
    <row r="6" spans="1:43" s="72" customFormat="1" ht="30" customHeight="1">
      <c r="A6" s="440" t="s">
        <v>197</v>
      </c>
      <c r="B6" s="440" t="s">
        <v>168</v>
      </c>
      <c r="C6" s="440" t="s">
        <v>171</v>
      </c>
      <c r="D6" s="440" t="s">
        <v>198</v>
      </c>
      <c r="E6" s="437" t="s">
        <v>199</v>
      </c>
      <c r="F6" s="435" t="s">
        <v>97</v>
      </c>
      <c r="G6" s="435"/>
      <c r="H6" s="435"/>
      <c r="I6" s="435"/>
      <c r="J6" s="435"/>
      <c r="K6" s="435"/>
      <c r="L6" s="435"/>
      <c r="M6" s="435"/>
      <c r="N6" s="435"/>
      <c r="O6" s="435"/>
      <c r="P6" s="435"/>
      <c r="Q6" s="435"/>
      <c r="R6" s="435"/>
      <c r="S6" s="435"/>
      <c r="T6" s="435"/>
      <c r="U6" s="435"/>
      <c r="V6" s="435"/>
      <c r="W6" s="435"/>
      <c r="X6" s="435"/>
      <c r="Y6" s="435"/>
      <c r="Z6" s="435"/>
      <c r="AA6" s="435"/>
      <c r="AB6" s="437" t="s">
        <v>98</v>
      </c>
      <c r="AC6" s="437"/>
      <c r="AD6" s="437"/>
      <c r="AE6" s="437"/>
      <c r="AF6" s="437"/>
      <c r="AG6" s="437"/>
      <c r="AH6" s="437"/>
      <c r="AI6" s="437"/>
      <c r="AJ6" s="437"/>
      <c r="AK6" s="437"/>
      <c r="AL6" s="437"/>
      <c r="AM6" s="437"/>
      <c r="AN6" s="437"/>
      <c r="AO6" s="437"/>
      <c r="AP6" s="446" t="s">
        <v>99</v>
      </c>
      <c r="AQ6" s="71"/>
    </row>
    <row r="7" spans="1:43" s="73" customFormat="1" ht="39" customHeight="1">
      <c r="A7" s="440"/>
      <c r="B7" s="440"/>
      <c r="C7" s="440"/>
      <c r="D7" s="440"/>
      <c r="E7" s="437"/>
      <c r="F7" s="437" t="s">
        <v>200</v>
      </c>
      <c r="G7" s="437"/>
      <c r="H7" s="437"/>
      <c r="I7" s="437"/>
      <c r="J7" s="437"/>
      <c r="K7" s="437"/>
      <c r="L7" s="437"/>
      <c r="M7" s="437" t="s">
        <v>201</v>
      </c>
      <c r="N7" s="445" t="s">
        <v>202</v>
      </c>
      <c r="O7" s="445"/>
      <c r="P7" s="445"/>
      <c r="Q7" s="445"/>
      <c r="R7" s="445"/>
      <c r="S7" s="445"/>
      <c r="T7" s="445"/>
      <c r="U7" s="437" t="s">
        <v>116</v>
      </c>
      <c r="V7" s="437"/>
      <c r="W7" s="437"/>
      <c r="X7" s="437"/>
      <c r="Y7" s="437"/>
      <c r="Z7" s="437"/>
      <c r="AA7" s="437"/>
      <c r="AB7" s="437" t="s">
        <v>117</v>
      </c>
      <c r="AC7" s="437"/>
      <c r="AD7" s="437"/>
      <c r="AE7" s="437"/>
      <c r="AF7" s="437"/>
      <c r="AG7" s="437"/>
      <c r="AH7" s="437"/>
      <c r="AI7" s="437" t="s">
        <v>203</v>
      </c>
      <c r="AJ7" s="437"/>
      <c r="AK7" s="437"/>
      <c r="AL7" s="437"/>
      <c r="AM7" s="437"/>
      <c r="AN7" s="437"/>
      <c r="AO7" s="437"/>
      <c r="AP7" s="447"/>
      <c r="AQ7" s="449"/>
    </row>
    <row r="8" spans="1:43" s="34" customFormat="1" ht="30" customHeight="1">
      <c r="A8" s="440"/>
      <c r="B8" s="440"/>
      <c r="C8" s="440"/>
      <c r="D8" s="440"/>
      <c r="E8" s="437"/>
      <c r="F8" s="437" t="s">
        <v>174</v>
      </c>
      <c r="G8" s="437" t="s">
        <v>103</v>
      </c>
      <c r="H8" s="437"/>
      <c r="I8" s="437"/>
      <c r="J8" s="437"/>
      <c r="K8" s="437"/>
      <c r="L8" s="437"/>
      <c r="M8" s="437"/>
      <c r="N8" s="437" t="s">
        <v>174</v>
      </c>
      <c r="O8" s="437" t="s">
        <v>103</v>
      </c>
      <c r="P8" s="437"/>
      <c r="Q8" s="437"/>
      <c r="R8" s="437"/>
      <c r="S8" s="437"/>
      <c r="T8" s="437"/>
      <c r="U8" s="437" t="s">
        <v>174</v>
      </c>
      <c r="V8" s="437" t="s">
        <v>103</v>
      </c>
      <c r="W8" s="437"/>
      <c r="X8" s="437"/>
      <c r="Y8" s="437"/>
      <c r="Z8" s="437"/>
      <c r="AA8" s="437"/>
      <c r="AB8" s="437" t="s">
        <v>174</v>
      </c>
      <c r="AC8" s="437" t="s">
        <v>103</v>
      </c>
      <c r="AD8" s="437"/>
      <c r="AE8" s="437"/>
      <c r="AF8" s="437"/>
      <c r="AG8" s="437"/>
      <c r="AH8" s="437"/>
      <c r="AI8" s="437" t="s">
        <v>174</v>
      </c>
      <c r="AJ8" s="437" t="s">
        <v>103</v>
      </c>
      <c r="AK8" s="437"/>
      <c r="AL8" s="437"/>
      <c r="AM8" s="437"/>
      <c r="AN8" s="437"/>
      <c r="AO8" s="437"/>
      <c r="AP8" s="447"/>
      <c r="AQ8" s="449"/>
    </row>
    <row r="9" spans="1:43" s="34" customFormat="1" ht="30" customHeight="1">
      <c r="A9" s="440"/>
      <c r="B9" s="440"/>
      <c r="C9" s="440"/>
      <c r="D9" s="440"/>
      <c r="E9" s="437"/>
      <c r="F9" s="437"/>
      <c r="G9" s="437" t="s">
        <v>204</v>
      </c>
      <c r="H9" s="437"/>
      <c r="I9" s="437"/>
      <c r="J9" s="437"/>
      <c r="K9" s="437"/>
      <c r="L9" s="437" t="s">
        <v>205</v>
      </c>
      <c r="M9" s="437"/>
      <c r="N9" s="437"/>
      <c r="O9" s="437" t="s">
        <v>204</v>
      </c>
      <c r="P9" s="437"/>
      <c r="Q9" s="437"/>
      <c r="R9" s="437"/>
      <c r="S9" s="437"/>
      <c r="T9" s="437" t="s">
        <v>205</v>
      </c>
      <c r="U9" s="437"/>
      <c r="V9" s="437" t="s">
        <v>204</v>
      </c>
      <c r="W9" s="437"/>
      <c r="X9" s="437"/>
      <c r="Y9" s="437"/>
      <c r="Z9" s="437"/>
      <c r="AA9" s="437" t="s">
        <v>205</v>
      </c>
      <c r="AB9" s="437"/>
      <c r="AC9" s="437" t="s">
        <v>204</v>
      </c>
      <c r="AD9" s="437"/>
      <c r="AE9" s="437"/>
      <c r="AF9" s="437"/>
      <c r="AG9" s="437"/>
      <c r="AH9" s="437" t="s">
        <v>205</v>
      </c>
      <c r="AI9" s="437"/>
      <c r="AJ9" s="437" t="s">
        <v>204</v>
      </c>
      <c r="AK9" s="437"/>
      <c r="AL9" s="437"/>
      <c r="AM9" s="437"/>
      <c r="AN9" s="437"/>
      <c r="AO9" s="437" t="s">
        <v>205</v>
      </c>
      <c r="AP9" s="447"/>
      <c r="AQ9" s="449"/>
    </row>
    <row r="10" spans="1:43" s="34" customFormat="1" ht="30" customHeight="1">
      <c r="A10" s="440"/>
      <c r="B10" s="440"/>
      <c r="C10" s="440"/>
      <c r="D10" s="440"/>
      <c r="E10" s="437"/>
      <c r="F10" s="437"/>
      <c r="G10" s="437" t="s">
        <v>102</v>
      </c>
      <c r="H10" s="437" t="s">
        <v>103</v>
      </c>
      <c r="I10" s="437"/>
      <c r="J10" s="437"/>
      <c r="K10" s="437"/>
      <c r="L10" s="437"/>
      <c r="M10" s="437"/>
      <c r="N10" s="437"/>
      <c r="O10" s="437" t="s">
        <v>102</v>
      </c>
      <c r="P10" s="437" t="s">
        <v>103</v>
      </c>
      <c r="Q10" s="437"/>
      <c r="R10" s="437"/>
      <c r="S10" s="437"/>
      <c r="T10" s="437"/>
      <c r="U10" s="437"/>
      <c r="V10" s="437" t="s">
        <v>102</v>
      </c>
      <c r="W10" s="437" t="s">
        <v>103</v>
      </c>
      <c r="X10" s="437"/>
      <c r="Y10" s="437"/>
      <c r="Z10" s="437"/>
      <c r="AA10" s="437"/>
      <c r="AB10" s="437"/>
      <c r="AC10" s="437" t="s">
        <v>102</v>
      </c>
      <c r="AD10" s="437" t="s">
        <v>103</v>
      </c>
      <c r="AE10" s="437"/>
      <c r="AF10" s="437"/>
      <c r="AG10" s="437"/>
      <c r="AH10" s="437"/>
      <c r="AI10" s="437"/>
      <c r="AJ10" s="437" t="s">
        <v>102</v>
      </c>
      <c r="AK10" s="437" t="s">
        <v>103</v>
      </c>
      <c r="AL10" s="437"/>
      <c r="AM10" s="437"/>
      <c r="AN10" s="437"/>
      <c r="AO10" s="437"/>
      <c r="AP10" s="447"/>
      <c r="AQ10" s="74"/>
    </row>
    <row r="11" spans="1:43" s="34" customFormat="1" ht="64.5" customHeight="1">
      <c r="A11" s="440"/>
      <c r="B11" s="440"/>
      <c r="C11" s="440"/>
      <c r="D11" s="440"/>
      <c r="E11" s="437"/>
      <c r="F11" s="437"/>
      <c r="G11" s="437"/>
      <c r="H11" s="75" t="s">
        <v>206</v>
      </c>
      <c r="I11" s="75" t="s">
        <v>207</v>
      </c>
      <c r="J11" s="75" t="s">
        <v>208</v>
      </c>
      <c r="K11" s="75" t="s">
        <v>209</v>
      </c>
      <c r="L11" s="437"/>
      <c r="M11" s="437"/>
      <c r="N11" s="437"/>
      <c r="O11" s="437"/>
      <c r="P11" s="75" t="s">
        <v>206</v>
      </c>
      <c r="Q11" s="75" t="s">
        <v>207</v>
      </c>
      <c r="R11" s="75" t="s">
        <v>208</v>
      </c>
      <c r="S11" s="75" t="s">
        <v>209</v>
      </c>
      <c r="T11" s="437"/>
      <c r="U11" s="437"/>
      <c r="V11" s="437"/>
      <c r="W11" s="75" t="s">
        <v>206</v>
      </c>
      <c r="X11" s="75" t="s">
        <v>207</v>
      </c>
      <c r="Y11" s="75" t="s">
        <v>208</v>
      </c>
      <c r="Z11" s="75" t="s">
        <v>209</v>
      </c>
      <c r="AA11" s="437"/>
      <c r="AB11" s="437"/>
      <c r="AC11" s="437"/>
      <c r="AD11" s="75" t="s">
        <v>206</v>
      </c>
      <c r="AE11" s="75" t="s">
        <v>207</v>
      </c>
      <c r="AF11" s="75" t="s">
        <v>208</v>
      </c>
      <c r="AG11" s="75" t="s">
        <v>209</v>
      </c>
      <c r="AH11" s="437"/>
      <c r="AI11" s="437"/>
      <c r="AJ11" s="437"/>
      <c r="AK11" s="75" t="s">
        <v>206</v>
      </c>
      <c r="AL11" s="75" t="s">
        <v>207</v>
      </c>
      <c r="AM11" s="75" t="s">
        <v>208</v>
      </c>
      <c r="AN11" s="75" t="s">
        <v>209</v>
      </c>
      <c r="AO11" s="437"/>
      <c r="AP11" s="448"/>
      <c r="AQ11" s="74"/>
    </row>
    <row r="12" spans="1:42" s="76" customFormat="1" ht="27" customHeight="1">
      <c r="A12" s="35">
        <v>1</v>
      </c>
      <c r="B12" s="35">
        <v>2</v>
      </c>
      <c r="C12" s="35">
        <v>3</v>
      </c>
      <c r="D12" s="35">
        <v>4</v>
      </c>
      <c r="E12" s="35">
        <v>5</v>
      </c>
      <c r="F12" s="35">
        <v>6</v>
      </c>
      <c r="G12" s="35">
        <v>7</v>
      </c>
      <c r="H12" s="35">
        <v>8</v>
      </c>
      <c r="I12" s="35">
        <v>9</v>
      </c>
      <c r="J12" s="35">
        <v>10</v>
      </c>
      <c r="K12" s="35">
        <v>11</v>
      </c>
      <c r="L12" s="35">
        <v>12</v>
      </c>
      <c r="M12" s="35">
        <v>13</v>
      </c>
      <c r="N12" s="35">
        <v>13</v>
      </c>
      <c r="O12" s="35">
        <v>14</v>
      </c>
      <c r="P12" s="35">
        <v>15</v>
      </c>
      <c r="Q12" s="35">
        <v>16</v>
      </c>
      <c r="R12" s="35">
        <v>17</v>
      </c>
      <c r="S12" s="35">
        <v>18</v>
      </c>
      <c r="T12" s="35">
        <v>19</v>
      </c>
      <c r="U12" s="35">
        <v>20</v>
      </c>
      <c r="V12" s="35">
        <v>21</v>
      </c>
      <c r="W12" s="35">
        <v>22</v>
      </c>
      <c r="X12" s="35">
        <v>23</v>
      </c>
      <c r="Y12" s="35">
        <v>24</v>
      </c>
      <c r="Z12" s="35">
        <v>25</v>
      </c>
      <c r="AA12" s="35">
        <v>26</v>
      </c>
      <c r="AB12" s="35">
        <v>27</v>
      </c>
      <c r="AC12" s="35">
        <v>28</v>
      </c>
      <c r="AD12" s="35">
        <v>29</v>
      </c>
      <c r="AE12" s="35">
        <v>30</v>
      </c>
      <c r="AF12" s="35">
        <v>31</v>
      </c>
      <c r="AG12" s="35">
        <v>32</v>
      </c>
      <c r="AH12" s="35">
        <v>33</v>
      </c>
      <c r="AI12" s="35">
        <v>34</v>
      </c>
      <c r="AJ12" s="35">
        <v>35</v>
      </c>
      <c r="AK12" s="35">
        <v>36</v>
      </c>
      <c r="AL12" s="35">
        <v>37</v>
      </c>
      <c r="AM12" s="35">
        <v>38</v>
      </c>
      <c r="AN12" s="35">
        <v>39</v>
      </c>
      <c r="AO12" s="35">
        <v>40</v>
      </c>
      <c r="AP12" s="35">
        <v>41</v>
      </c>
    </row>
    <row r="13" spans="1:42" ht="38.25" customHeight="1">
      <c r="A13" s="60"/>
      <c r="B13" s="40" t="s">
        <v>105</v>
      </c>
      <c r="C13" s="44"/>
      <c r="D13" s="44"/>
      <c r="E13" s="45"/>
      <c r="F13" s="45"/>
      <c r="G13" s="45"/>
      <c r="H13" s="45"/>
      <c r="I13" s="45"/>
      <c r="J13" s="45"/>
      <c r="K13" s="45"/>
      <c r="L13" s="45"/>
      <c r="M13" s="45"/>
      <c r="N13" s="45"/>
      <c r="O13" s="45"/>
      <c r="P13" s="45"/>
      <c r="Q13" s="45"/>
      <c r="R13" s="45"/>
      <c r="S13" s="45"/>
      <c r="T13" s="45"/>
      <c r="U13" s="45"/>
      <c r="V13" s="45"/>
      <c r="W13" s="45"/>
      <c r="X13" s="45"/>
      <c r="Y13" s="45"/>
      <c r="Z13" s="45"/>
      <c r="AA13" s="45"/>
      <c r="AB13" s="35"/>
      <c r="AC13" s="35"/>
      <c r="AD13" s="35"/>
      <c r="AE13" s="35"/>
      <c r="AF13" s="35"/>
      <c r="AG13" s="35"/>
      <c r="AH13" s="35"/>
      <c r="AI13" s="35"/>
      <c r="AJ13" s="35"/>
      <c r="AK13" s="35"/>
      <c r="AL13" s="35"/>
      <c r="AM13" s="35"/>
      <c r="AN13" s="35"/>
      <c r="AO13" s="35"/>
      <c r="AP13" s="45"/>
    </row>
    <row r="14" spans="1:42" ht="45.75" customHeight="1">
      <c r="A14" s="77" t="s">
        <v>176</v>
      </c>
      <c r="B14" s="39" t="s">
        <v>210</v>
      </c>
      <c r="C14" s="44"/>
      <c r="D14" s="44"/>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row>
    <row r="15" spans="1:42" ht="76.5" customHeight="1">
      <c r="A15" s="38" t="s">
        <v>128</v>
      </c>
      <c r="B15" s="43" t="s">
        <v>211</v>
      </c>
      <c r="C15" s="44"/>
      <c r="D15" s="44"/>
      <c r="E15" s="44"/>
      <c r="F15" s="44"/>
      <c r="G15" s="45"/>
      <c r="H15" s="45"/>
      <c r="I15" s="45"/>
      <c r="J15" s="45"/>
      <c r="K15" s="45"/>
      <c r="L15" s="45"/>
      <c r="M15" s="45"/>
      <c r="N15" s="45"/>
      <c r="O15" s="45"/>
      <c r="P15" s="45"/>
      <c r="Q15" s="45"/>
      <c r="R15" s="45"/>
      <c r="S15" s="45"/>
      <c r="T15" s="45"/>
      <c r="U15" s="45"/>
      <c r="V15" s="45"/>
      <c r="W15" s="45"/>
      <c r="X15" s="45"/>
      <c r="Y15" s="45"/>
      <c r="Z15" s="78"/>
      <c r="AA15" s="78"/>
      <c r="AB15" s="78"/>
      <c r="AC15" s="78"/>
      <c r="AD15" s="78"/>
      <c r="AE15" s="78"/>
      <c r="AF15" s="78"/>
      <c r="AG15" s="78"/>
      <c r="AH15" s="78"/>
      <c r="AI15" s="78"/>
      <c r="AJ15" s="78"/>
      <c r="AK15" s="78"/>
      <c r="AL15" s="78"/>
      <c r="AM15" s="78"/>
      <c r="AN15" s="78"/>
      <c r="AO15" s="78"/>
      <c r="AP15" s="78"/>
    </row>
    <row r="16" spans="1:42" s="51" customFormat="1" ht="76.5" customHeight="1">
      <c r="A16" s="47" t="s">
        <v>177</v>
      </c>
      <c r="B16" s="48" t="s">
        <v>389</v>
      </c>
      <c r="C16" s="49"/>
      <c r="D16" s="49"/>
      <c r="E16" s="49"/>
      <c r="F16" s="49"/>
      <c r="G16" s="50"/>
      <c r="H16" s="50"/>
      <c r="I16" s="50"/>
      <c r="J16" s="50"/>
      <c r="K16" s="50"/>
      <c r="L16" s="50"/>
      <c r="M16" s="50"/>
      <c r="N16" s="50"/>
      <c r="O16" s="50"/>
      <c r="P16" s="50"/>
      <c r="Q16" s="50"/>
      <c r="R16" s="50"/>
      <c r="S16" s="50"/>
      <c r="T16" s="50"/>
      <c r="U16" s="50"/>
      <c r="V16" s="50"/>
      <c r="W16" s="50"/>
      <c r="X16" s="50"/>
      <c r="Y16" s="50"/>
      <c r="Z16" s="79"/>
      <c r="AA16" s="79"/>
      <c r="AB16" s="79"/>
      <c r="AC16" s="79"/>
      <c r="AD16" s="79"/>
      <c r="AE16" s="79"/>
      <c r="AF16" s="79"/>
      <c r="AG16" s="79"/>
      <c r="AH16" s="79"/>
      <c r="AI16" s="79"/>
      <c r="AJ16" s="79"/>
      <c r="AK16" s="79"/>
      <c r="AL16" s="79"/>
      <c r="AM16" s="79"/>
      <c r="AN16" s="79"/>
      <c r="AO16" s="79"/>
      <c r="AP16" s="79"/>
    </row>
    <row r="17" spans="1:42" ht="41.25" customHeight="1">
      <c r="A17" s="52" t="s">
        <v>178</v>
      </c>
      <c r="B17" s="53" t="s">
        <v>179</v>
      </c>
      <c r="C17" s="44"/>
      <c r="D17" s="44"/>
      <c r="E17" s="44"/>
      <c r="F17" s="44"/>
      <c r="G17" s="45"/>
      <c r="H17" s="45"/>
      <c r="I17" s="45"/>
      <c r="J17" s="45"/>
      <c r="K17" s="45"/>
      <c r="L17" s="45"/>
      <c r="M17" s="45"/>
      <c r="N17" s="45"/>
      <c r="O17" s="45"/>
      <c r="P17" s="45"/>
      <c r="Q17" s="45"/>
      <c r="R17" s="45"/>
      <c r="S17" s="45"/>
      <c r="T17" s="45"/>
      <c r="U17" s="45"/>
      <c r="V17" s="45"/>
      <c r="W17" s="45"/>
      <c r="X17" s="45"/>
      <c r="Y17" s="45"/>
      <c r="Z17" s="78"/>
      <c r="AA17" s="78"/>
      <c r="AB17" s="78"/>
      <c r="AC17" s="78"/>
      <c r="AD17" s="78"/>
      <c r="AE17" s="78"/>
      <c r="AF17" s="78"/>
      <c r="AG17" s="78"/>
      <c r="AH17" s="78"/>
      <c r="AI17" s="78"/>
      <c r="AJ17" s="78"/>
      <c r="AK17" s="78"/>
      <c r="AL17" s="78"/>
      <c r="AM17" s="78"/>
      <c r="AN17" s="78"/>
      <c r="AO17" s="78"/>
      <c r="AP17" s="78"/>
    </row>
    <row r="18" spans="1:42" ht="41.25" customHeight="1">
      <c r="A18" s="52" t="s">
        <v>180</v>
      </c>
      <c r="B18" s="80" t="s">
        <v>181</v>
      </c>
      <c r="C18" s="44"/>
      <c r="D18" s="44"/>
      <c r="E18" s="44"/>
      <c r="F18" s="44"/>
      <c r="G18" s="45"/>
      <c r="H18" s="45"/>
      <c r="I18" s="45"/>
      <c r="J18" s="45"/>
      <c r="K18" s="45"/>
      <c r="L18" s="45"/>
      <c r="M18" s="45"/>
      <c r="N18" s="45"/>
      <c r="O18" s="45"/>
      <c r="P18" s="45"/>
      <c r="Q18" s="45"/>
      <c r="R18" s="45"/>
      <c r="S18" s="45"/>
      <c r="T18" s="45"/>
      <c r="U18" s="45"/>
      <c r="V18" s="45"/>
      <c r="W18" s="45"/>
      <c r="X18" s="45"/>
      <c r="Y18" s="45"/>
      <c r="Z18" s="78"/>
      <c r="AA18" s="78"/>
      <c r="AB18" s="78"/>
      <c r="AC18" s="78"/>
      <c r="AD18" s="78"/>
      <c r="AE18" s="78"/>
      <c r="AF18" s="78"/>
      <c r="AG18" s="78"/>
      <c r="AH18" s="78"/>
      <c r="AI18" s="78"/>
      <c r="AJ18" s="78"/>
      <c r="AK18" s="78"/>
      <c r="AL18" s="78"/>
      <c r="AM18" s="78"/>
      <c r="AN18" s="78"/>
      <c r="AO18" s="78"/>
      <c r="AP18" s="78"/>
    </row>
    <row r="19" spans="1:42" s="51" customFormat="1" ht="79.5" customHeight="1">
      <c r="A19" s="47" t="s">
        <v>182</v>
      </c>
      <c r="B19" s="48" t="s">
        <v>390</v>
      </c>
      <c r="C19" s="49"/>
      <c r="D19" s="49"/>
      <c r="E19" s="49"/>
      <c r="F19" s="49"/>
      <c r="G19" s="50"/>
      <c r="H19" s="50"/>
      <c r="I19" s="50"/>
      <c r="J19" s="50"/>
      <c r="K19" s="50"/>
      <c r="L19" s="50"/>
      <c r="M19" s="50"/>
      <c r="N19" s="50"/>
      <c r="O19" s="50"/>
      <c r="P19" s="50"/>
      <c r="Q19" s="50"/>
      <c r="R19" s="50"/>
      <c r="S19" s="50"/>
      <c r="T19" s="50"/>
      <c r="U19" s="50"/>
      <c r="V19" s="50"/>
      <c r="W19" s="50"/>
      <c r="X19" s="50"/>
      <c r="Y19" s="50"/>
      <c r="Z19" s="79"/>
      <c r="AA19" s="79"/>
      <c r="AB19" s="79"/>
      <c r="AC19" s="79"/>
      <c r="AD19" s="79"/>
      <c r="AE19" s="79"/>
      <c r="AF19" s="79"/>
      <c r="AG19" s="79"/>
      <c r="AH19" s="79"/>
      <c r="AI19" s="79"/>
      <c r="AJ19" s="79"/>
      <c r="AK19" s="79"/>
      <c r="AL19" s="79"/>
      <c r="AM19" s="79"/>
      <c r="AN19" s="79"/>
      <c r="AO19" s="79"/>
      <c r="AP19" s="79"/>
    </row>
    <row r="20" spans="1:42" s="42" customFormat="1" ht="45.75" customHeight="1">
      <c r="A20" s="52"/>
      <c r="B20" s="53" t="s">
        <v>183</v>
      </c>
      <c r="C20" s="40"/>
      <c r="D20" s="40"/>
      <c r="E20" s="40"/>
      <c r="F20" s="40"/>
      <c r="G20" s="41"/>
      <c r="H20" s="41"/>
      <c r="I20" s="41"/>
      <c r="J20" s="41"/>
      <c r="K20" s="41"/>
      <c r="L20" s="41"/>
      <c r="M20" s="41"/>
      <c r="N20" s="41"/>
      <c r="O20" s="41"/>
      <c r="P20" s="41"/>
      <c r="Q20" s="41"/>
      <c r="R20" s="41"/>
      <c r="S20" s="41"/>
      <c r="T20" s="41"/>
      <c r="U20" s="41"/>
      <c r="V20" s="41"/>
      <c r="W20" s="41"/>
      <c r="X20" s="41"/>
      <c r="Y20" s="41"/>
      <c r="Z20" s="81"/>
      <c r="AA20" s="81"/>
      <c r="AB20" s="81"/>
      <c r="AC20" s="81"/>
      <c r="AD20" s="81"/>
      <c r="AE20" s="81"/>
      <c r="AF20" s="81"/>
      <c r="AG20" s="81"/>
      <c r="AH20" s="81"/>
      <c r="AI20" s="81"/>
      <c r="AJ20" s="81"/>
      <c r="AK20" s="81"/>
      <c r="AL20" s="81"/>
      <c r="AM20" s="81"/>
      <c r="AN20" s="81"/>
      <c r="AO20" s="81"/>
      <c r="AP20" s="81"/>
    </row>
    <row r="21" spans="1:42" s="56" customFormat="1" ht="60.75" customHeight="1">
      <c r="A21" s="47" t="s">
        <v>184</v>
      </c>
      <c r="B21" s="48" t="s">
        <v>391</v>
      </c>
      <c r="C21" s="54"/>
      <c r="D21" s="54"/>
      <c r="E21" s="54"/>
      <c r="F21" s="54"/>
      <c r="G21" s="55"/>
      <c r="H21" s="55"/>
      <c r="I21" s="55"/>
      <c r="J21" s="55"/>
      <c r="K21" s="55"/>
      <c r="L21" s="55"/>
      <c r="M21" s="55"/>
      <c r="N21" s="55"/>
      <c r="O21" s="55"/>
      <c r="P21" s="55"/>
      <c r="Q21" s="55"/>
      <c r="R21" s="55"/>
      <c r="S21" s="55"/>
      <c r="T21" s="55"/>
      <c r="U21" s="55"/>
      <c r="V21" s="55"/>
      <c r="W21" s="55"/>
      <c r="X21" s="55"/>
      <c r="Y21" s="55"/>
      <c r="Z21" s="82"/>
      <c r="AA21" s="82"/>
      <c r="AB21" s="82"/>
      <c r="AC21" s="82"/>
      <c r="AD21" s="82"/>
      <c r="AE21" s="82"/>
      <c r="AF21" s="82"/>
      <c r="AG21" s="82"/>
      <c r="AH21" s="82"/>
      <c r="AI21" s="82"/>
      <c r="AJ21" s="82"/>
      <c r="AK21" s="82"/>
      <c r="AL21" s="82"/>
      <c r="AM21" s="82"/>
      <c r="AN21" s="82"/>
      <c r="AO21" s="82"/>
      <c r="AP21" s="82"/>
    </row>
    <row r="22" spans="1:42" s="56" customFormat="1" ht="100.5" customHeight="1">
      <c r="A22" s="47"/>
      <c r="B22" s="57" t="s">
        <v>392</v>
      </c>
      <c r="C22" s="54"/>
      <c r="D22" s="54"/>
      <c r="E22" s="54"/>
      <c r="F22" s="54"/>
      <c r="G22" s="55"/>
      <c r="H22" s="55"/>
      <c r="I22" s="55"/>
      <c r="J22" s="55"/>
      <c r="K22" s="55"/>
      <c r="L22" s="55"/>
      <c r="M22" s="55"/>
      <c r="N22" s="55"/>
      <c r="O22" s="55"/>
      <c r="P22" s="55"/>
      <c r="Q22" s="55"/>
      <c r="R22" s="55"/>
      <c r="S22" s="55"/>
      <c r="T22" s="55"/>
      <c r="U22" s="55"/>
      <c r="V22" s="55"/>
      <c r="W22" s="55"/>
      <c r="X22" s="55"/>
      <c r="Y22" s="55"/>
      <c r="Z22" s="82"/>
      <c r="AA22" s="82"/>
      <c r="AB22" s="82"/>
      <c r="AC22" s="82"/>
      <c r="AD22" s="82"/>
      <c r="AE22" s="82"/>
      <c r="AF22" s="82"/>
      <c r="AG22" s="82"/>
      <c r="AH22" s="82"/>
      <c r="AI22" s="82"/>
      <c r="AJ22" s="82"/>
      <c r="AK22" s="82"/>
      <c r="AL22" s="82"/>
      <c r="AM22" s="82"/>
      <c r="AN22" s="82"/>
      <c r="AO22" s="82"/>
      <c r="AP22" s="82"/>
    </row>
    <row r="23" spans="1:42" s="56" customFormat="1" ht="69.75" customHeight="1">
      <c r="A23" s="47"/>
      <c r="B23" s="53" t="s">
        <v>183</v>
      </c>
      <c r="C23" s="54"/>
      <c r="D23" s="54"/>
      <c r="E23" s="54"/>
      <c r="F23" s="54"/>
      <c r="G23" s="55"/>
      <c r="H23" s="55"/>
      <c r="I23" s="55"/>
      <c r="J23" s="55"/>
      <c r="K23" s="55"/>
      <c r="L23" s="55"/>
      <c r="M23" s="55"/>
      <c r="N23" s="55"/>
      <c r="O23" s="55"/>
      <c r="P23" s="55"/>
      <c r="Q23" s="55"/>
      <c r="R23" s="55"/>
      <c r="S23" s="55"/>
      <c r="T23" s="55"/>
      <c r="U23" s="55"/>
      <c r="V23" s="55"/>
      <c r="W23" s="55"/>
      <c r="X23" s="55"/>
      <c r="Y23" s="55"/>
      <c r="Z23" s="82"/>
      <c r="AA23" s="82"/>
      <c r="AB23" s="82"/>
      <c r="AC23" s="82"/>
      <c r="AD23" s="82"/>
      <c r="AE23" s="82"/>
      <c r="AF23" s="82"/>
      <c r="AG23" s="82"/>
      <c r="AH23" s="82"/>
      <c r="AI23" s="82"/>
      <c r="AJ23" s="82"/>
      <c r="AK23" s="82"/>
      <c r="AL23" s="82"/>
      <c r="AM23" s="82"/>
      <c r="AN23" s="82"/>
      <c r="AO23" s="82"/>
      <c r="AP23" s="82"/>
    </row>
    <row r="24" spans="1:42" s="51" customFormat="1" ht="75.75" customHeight="1">
      <c r="A24" s="47"/>
      <c r="B24" s="57" t="s">
        <v>394</v>
      </c>
      <c r="C24" s="49"/>
      <c r="D24" s="49"/>
      <c r="E24" s="49"/>
      <c r="F24" s="49"/>
      <c r="G24" s="50"/>
      <c r="H24" s="50"/>
      <c r="I24" s="50"/>
      <c r="J24" s="50"/>
      <c r="K24" s="50"/>
      <c r="L24" s="50"/>
      <c r="M24" s="50"/>
      <c r="N24" s="50"/>
      <c r="O24" s="50"/>
      <c r="P24" s="50"/>
      <c r="Q24" s="50"/>
      <c r="R24" s="50"/>
      <c r="S24" s="50"/>
      <c r="T24" s="50"/>
      <c r="U24" s="50"/>
      <c r="V24" s="50"/>
      <c r="W24" s="50"/>
      <c r="X24" s="50"/>
      <c r="Y24" s="50"/>
      <c r="Z24" s="79"/>
      <c r="AA24" s="79"/>
      <c r="AB24" s="79"/>
      <c r="AC24" s="79"/>
      <c r="AD24" s="79"/>
      <c r="AE24" s="79"/>
      <c r="AF24" s="79"/>
      <c r="AG24" s="79"/>
      <c r="AH24" s="79"/>
      <c r="AI24" s="79"/>
      <c r="AJ24" s="79"/>
      <c r="AK24" s="79"/>
      <c r="AL24" s="79"/>
      <c r="AM24" s="79"/>
      <c r="AN24" s="79"/>
      <c r="AO24" s="79"/>
      <c r="AP24" s="79"/>
    </row>
    <row r="25" spans="1:42" s="42" customFormat="1" ht="55.5" customHeight="1">
      <c r="A25" s="52"/>
      <c r="B25" s="53" t="s">
        <v>183</v>
      </c>
      <c r="C25" s="40"/>
      <c r="D25" s="40"/>
      <c r="E25" s="40"/>
      <c r="F25" s="40"/>
      <c r="G25" s="41"/>
      <c r="H25" s="41"/>
      <c r="I25" s="41"/>
      <c r="J25" s="41"/>
      <c r="K25" s="41"/>
      <c r="L25" s="41"/>
      <c r="M25" s="41"/>
      <c r="N25" s="41"/>
      <c r="O25" s="41"/>
      <c r="P25" s="41"/>
      <c r="Q25" s="41"/>
      <c r="R25" s="41"/>
      <c r="S25" s="41"/>
      <c r="T25" s="41"/>
      <c r="U25" s="41"/>
      <c r="V25" s="41"/>
      <c r="W25" s="41"/>
      <c r="X25" s="41"/>
      <c r="Y25" s="41"/>
      <c r="Z25" s="81"/>
      <c r="AA25" s="81"/>
      <c r="AB25" s="81"/>
      <c r="AC25" s="81"/>
      <c r="AD25" s="81"/>
      <c r="AE25" s="81"/>
      <c r="AF25" s="81"/>
      <c r="AG25" s="81"/>
      <c r="AH25" s="81"/>
      <c r="AI25" s="81"/>
      <c r="AJ25" s="81"/>
      <c r="AK25" s="81"/>
      <c r="AL25" s="81"/>
      <c r="AM25" s="81"/>
      <c r="AN25" s="81"/>
      <c r="AO25" s="81"/>
      <c r="AP25" s="81"/>
    </row>
    <row r="26" spans="1:42" s="42" customFormat="1" ht="60" customHeight="1">
      <c r="A26" s="38" t="s">
        <v>130</v>
      </c>
      <c r="B26" s="43" t="s">
        <v>396</v>
      </c>
      <c r="C26" s="40"/>
      <c r="D26" s="40"/>
      <c r="E26" s="40"/>
      <c r="F26" s="40"/>
      <c r="G26" s="41"/>
      <c r="H26" s="41"/>
      <c r="I26" s="41"/>
      <c r="J26" s="41"/>
      <c r="K26" s="41"/>
      <c r="L26" s="41"/>
      <c r="M26" s="41"/>
      <c r="N26" s="41"/>
      <c r="O26" s="41"/>
      <c r="P26" s="41"/>
      <c r="Q26" s="41"/>
      <c r="R26" s="41"/>
      <c r="S26" s="41"/>
      <c r="T26" s="41"/>
      <c r="U26" s="41"/>
      <c r="V26" s="41"/>
      <c r="W26" s="41"/>
      <c r="X26" s="41"/>
      <c r="Y26" s="41"/>
      <c r="Z26" s="81"/>
      <c r="AA26" s="81"/>
      <c r="AB26" s="81"/>
      <c r="AC26" s="81"/>
      <c r="AD26" s="81"/>
      <c r="AE26" s="81"/>
      <c r="AF26" s="81"/>
      <c r="AG26" s="81"/>
      <c r="AH26" s="81"/>
      <c r="AI26" s="81"/>
      <c r="AJ26" s="81"/>
      <c r="AK26" s="81"/>
      <c r="AL26" s="81"/>
      <c r="AM26" s="81"/>
      <c r="AN26" s="81"/>
      <c r="AO26" s="81"/>
      <c r="AP26" s="81"/>
    </row>
    <row r="27" spans="1:42" s="51" customFormat="1" ht="76.5" customHeight="1">
      <c r="A27" s="47" t="s">
        <v>177</v>
      </c>
      <c r="B27" s="48" t="s">
        <v>189</v>
      </c>
      <c r="C27" s="49"/>
      <c r="D27" s="49"/>
      <c r="E27" s="49"/>
      <c r="F27" s="49"/>
      <c r="G27" s="50"/>
      <c r="H27" s="50"/>
      <c r="I27" s="50"/>
      <c r="J27" s="50"/>
      <c r="K27" s="50"/>
      <c r="L27" s="50"/>
      <c r="M27" s="50"/>
      <c r="N27" s="50"/>
      <c r="O27" s="50"/>
      <c r="P27" s="50"/>
      <c r="Q27" s="50"/>
      <c r="R27" s="50"/>
      <c r="S27" s="50"/>
      <c r="T27" s="50"/>
      <c r="U27" s="50"/>
      <c r="V27" s="50"/>
      <c r="W27" s="50"/>
      <c r="X27" s="50"/>
      <c r="Y27" s="50"/>
      <c r="Z27" s="79"/>
      <c r="AA27" s="79"/>
      <c r="AB27" s="79"/>
      <c r="AC27" s="79"/>
      <c r="AD27" s="79"/>
      <c r="AE27" s="79"/>
      <c r="AF27" s="79"/>
      <c r="AG27" s="79"/>
      <c r="AH27" s="79"/>
      <c r="AI27" s="79"/>
      <c r="AJ27" s="79"/>
      <c r="AK27" s="79"/>
      <c r="AL27" s="79"/>
      <c r="AM27" s="79"/>
      <c r="AN27" s="79"/>
      <c r="AO27" s="79"/>
      <c r="AP27" s="79"/>
    </row>
    <row r="28" spans="1:42" ht="54" customHeight="1">
      <c r="A28" s="52"/>
      <c r="B28" s="53" t="s">
        <v>183</v>
      </c>
      <c r="C28" s="44"/>
      <c r="D28" s="44"/>
      <c r="E28" s="44"/>
      <c r="F28" s="44"/>
      <c r="G28" s="45"/>
      <c r="H28" s="45"/>
      <c r="I28" s="45"/>
      <c r="J28" s="45"/>
      <c r="K28" s="45"/>
      <c r="L28" s="45"/>
      <c r="M28" s="45"/>
      <c r="N28" s="45"/>
      <c r="O28" s="45"/>
      <c r="P28" s="45"/>
      <c r="Q28" s="45"/>
      <c r="R28" s="45"/>
      <c r="S28" s="45"/>
      <c r="T28" s="45"/>
      <c r="U28" s="45"/>
      <c r="V28" s="45"/>
      <c r="W28" s="45"/>
      <c r="X28" s="45"/>
      <c r="Y28" s="45"/>
      <c r="Z28" s="78"/>
      <c r="AA28" s="78"/>
      <c r="AB28" s="78"/>
      <c r="AC28" s="78"/>
      <c r="AD28" s="78"/>
      <c r="AE28" s="78"/>
      <c r="AF28" s="78"/>
      <c r="AG28" s="78"/>
      <c r="AH28" s="78"/>
      <c r="AI28" s="78"/>
      <c r="AJ28" s="78"/>
      <c r="AK28" s="78"/>
      <c r="AL28" s="78"/>
      <c r="AM28" s="78"/>
      <c r="AN28" s="78"/>
      <c r="AO28" s="78"/>
      <c r="AP28" s="78"/>
    </row>
    <row r="29" spans="1:42" s="56" customFormat="1" ht="61.5" customHeight="1">
      <c r="A29" s="47" t="s">
        <v>182</v>
      </c>
      <c r="B29" s="48" t="s">
        <v>391</v>
      </c>
      <c r="C29" s="54"/>
      <c r="D29" s="54"/>
      <c r="E29" s="54"/>
      <c r="F29" s="54"/>
      <c r="G29" s="55"/>
      <c r="H29" s="55"/>
      <c r="I29" s="55"/>
      <c r="J29" s="55"/>
      <c r="K29" s="55"/>
      <c r="L29" s="55"/>
      <c r="M29" s="55"/>
      <c r="N29" s="55"/>
      <c r="O29" s="55"/>
      <c r="P29" s="55"/>
      <c r="Q29" s="55"/>
      <c r="R29" s="55"/>
      <c r="S29" s="55"/>
      <c r="T29" s="55"/>
      <c r="U29" s="55"/>
      <c r="V29" s="55"/>
      <c r="W29" s="55"/>
      <c r="X29" s="55"/>
      <c r="Y29" s="55"/>
      <c r="Z29" s="82"/>
      <c r="AA29" s="82"/>
      <c r="AB29" s="82"/>
      <c r="AC29" s="82"/>
      <c r="AD29" s="82"/>
      <c r="AE29" s="82"/>
      <c r="AF29" s="82"/>
      <c r="AG29" s="82"/>
      <c r="AH29" s="82"/>
      <c r="AI29" s="82"/>
      <c r="AJ29" s="82"/>
      <c r="AK29" s="82"/>
      <c r="AL29" s="82"/>
      <c r="AM29" s="82"/>
      <c r="AN29" s="82"/>
      <c r="AO29" s="82"/>
      <c r="AP29" s="82"/>
    </row>
    <row r="30" spans="1:42" s="56" customFormat="1" ht="93.75" customHeight="1">
      <c r="A30" s="47"/>
      <c r="B30" s="57" t="s">
        <v>392</v>
      </c>
      <c r="C30" s="54"/>
      <c r="D30" s="54"/>
      <c r="E30" s="54"/>
      <c r="F30" s="54"/>
      <c r="G30" s="55"/>
      <c r="H30" s="55"/>
      <c r="I30" s="55"/>
      <c r="J30" s="55"/>
      <c r="K30" s="55"/>
      <c r="L30" s="55"/>
      <c r="M30" s="55"/>
      <c r="N30" s="55"/>
      <c r="O30" s="55"/>
      <c r="P30" s="55"/>
      <c r="Q30" s="55"/>
      <c r="R30" s="55"/>
      <c r="S30" s="55"/>
      <c r="T30" s="55"/>
      <c r="U30" s="55"/>
      <c r="V30" s="55"/>
      <c r="W30" s="55"/>
      <c r="X30" s="55"/>
      <c r="Y30" s="55"/>
      <c r="Z30" s="82"/>
      <c r="AA30" s="82"/>
      <c r="AB30" s="82"/>
      <c r="AC30" s="82"/>
      <c r="AD30" s="82"/>
      <c r="AE30" s="82"/>
      <c r="AF30" s="82"/>
      <c r="AG30" s="82"/>
      <c r="AH30" s="82"/>
      <c r="AI30" s="82"/>
      <c r="AJ30" s="82"/>
      <c r="AK30" s="82"/>
      <c r="AL30" s="82"/>
      <c r="AM30" s="82"/>
      <c r="AN30" s="82"/>
      <c r="AO30" s="82"/>
      <c r="AP30" s="82"/>
    </row>
    <row r="31" spans="1:42" s="56" customFormat="1" ht="45.75" customHeight="1">
      <c r="A31" s="47"/>
      <c r="B31" s="53" t="s">
        <v>183</v>
      </c>
      <c r="C31" s="54"/>
      <c r="D31" s="54"/>
      <c r="E31" s="54"/>
      <c r="F31" s="54"/>
      <c r="G31" s="55"/>
      <c r="H31" s="55"/>
      <c r="I31" s="55"/>
      <c r="J31" s="55"/>
      <c r="K31" s="55"/>
      <c r="L31" s="55"/>
      <c r="M31" s="55"/>
      <c r="N31" s="55"/>
      <c r="O31" s="55"/>
      <c r="P31" s="55"/>
      <c r="Q31" s="55"/>
      <c r="R31" s="55"/>
      <c r="S31" s="55"/>
      <c r="T31" s="55"/>
      <c r="U31" s="55"/>
      <c r="V31" s="55"/>
      <c r="W31" s="55"/>
      <c r="X31" s="55"/>
      <c r="Y31" s="55"/>
      <c r="Z31" s="82"/>
      <c r="AA31" s="82"/>
      <c r="AB31" s="82"/>
      <c r="AC31" s="82"/>
      <c r="AD31" s="82"/>
      <c r="AE31" s="82"/>
      <c r="AF31" s="82"/>
      <c r="AG31" s="82"/>
      <c r="AH31" s="82"/>
      <c r="AI31" s="82"/>
      <c r="AJ31" s="82"/>
      <c r="AK31" s="82"/>
      <c r="AL31" s="82"/>
      <c r="AM31" s="82"/>
      <c r="AN31" s="82"/>
      <c r="AO31" s="82"/>
      <c r="AP31" s="82"/>
    </row>
    <row r="32" spans="1:42" s="51" customFormat="1" ht="66" customHeight="1">
      <c r="A32" s="47"/>
      <c r="B32" s="57" t="s">
        <v>394</v>
      </c>
      <c r="C32" s="49"/>
      <c r="D32" s="49"/>
      <c r="E32" s="49"/>
      <c r="F32" s="49"/>
      <c r="G32" s="50"/>
      <c r="H32" s="50"/>
      <c r="I32" s="50"/>
      <c r="J32" s="50"/>
      <c r="K32" s="50"/>
      <c r="L32" s="50"/>
      <c r="M32" s="50"/>
      <c r="N32" s="50"/>
      <c r="O32" s="50"/>
      <c r="P32" s="50"/>
      <c r="Q32" s="50"/>
      <c r="R32" s="50"/>
      <c r="S32" s="50"/>
      <c r="T32" s="50"/>
      <c r="U32" s="50"/>
      <c r="V32" s="50"/>
      <c r="W32" s="50"/>
      <c r="X32" s="50"/>
      <c r="Y32" s="50"/>
      <c r="Z32" s="79"/>
      <c r="AA32" s="79"/>
      <c r="AB32" s="79"/>
      <c r="AC32" s="79"/>
      <c r="AD32" s="79"/>
      <c r="AE32" s="79"/>
      <c r="AF32" s="79"/>
      <c r="AG32" s="79"/>
      <c r="AH32" s="79"/>
      <c r="AI32" s="79"/>
      <c r="AJ32" s="79"/>
      <c r="AK32" s="79"/>
      <c r="AL32" s="79"/>
      <c r="AM32" s="79"/>
      <c r="AN32" s="79"/>
      <c r="AO32" s="79"/>
      <c r="AP32" s="79"/>
    </row>
    <row r="33" spans="1:42" s="42" customFormat="1" ht="66" customHeight="1">
      <c r="A33" s="52"/>
      <c r="B33" s="53" t="s">
        <v>183</v>
      </c>
      <c r="C33" s="40"/>
      <c r="D33" s="40"/>
      <c r="E33" s="40"/>
      <c r="F33" s="40"/>
      <c r="G33" s="41"/>
      <c r="H33" s="41"/>
      <c r="I33" s="41"/>
      <c r="J33" s="41"/>
      <c r="K33" s="41"/>
      <c r="L33" s="41"/>
      <c r="M33" s="41"/>
      <c r="N33" s="41"/>
      <c r="O33" s="41"/>
      <c r="P33" s="41"/>
      <c r="Q33" s="41"/>
      <c r="R33" s="41"/>
      <c r="S33" s="41"/>
      <c r="T33" s="41"/>
      <c r="U33" s="41"/>
      <c r="V33" s="41"/>
      <c r="W33" s="41"/>
      <c r="X33" s="41"/>
      <c r="Y33" s="41"/>
      <c r="Z33" s="81"/>
      <c r="AA33" s="81"/>
      <c r="AB33" s="81"/>
      <c r="AC33" s="81"/>
      <c r="AD33" s="81"/>
      <c r="AE33" s="81"/>
      <c r="AF33" s="81"/>
      <c r="AG33" s="81"/>
      <c r="AH33" s="81"/>
      <c r="AI33" s="81"/>
      <c r="AJ33" s="81"/>
      <c r="AK33" s="81"/>
      <c r="AL33" s="81"/>
      <c r="AM33" s="81"/>
      <c r="AN33" s="81"/>
      <c r="AO33" s="81"/>
      <c r="AP33" s="81"/>
    </row>
    <row r="34" spans="1:42" ht="60" customHeight="1">
      <c r="A34" s="38" t="s">
        <v>132</v>
      </c>
      <c r="B34" s="43" t="s">
        <v>397</v>
      </c>
      <c r="C34" s="44"/>
      <c r="D34" s="44"/>
      <c r="E34" s="44"/>
      <c r="F34" s="44"/>
      <c r="G34" s="45"/>
      <c r="H34" s="45"/>
      <c r="I34" s="45"/>
      <c r="J34" s="45"/>
      <c r="K34" s="45"/>
      <c r="L34" s="45"/>
      <c r="M34" s="45"/>
      <c r="N34" s="45"/>
      <c r="O34" s="45"/>
      <c r="P34" s="45"/>
      <c r="Q34" s="45"/>
      <c r="R34" s="45"/>
      <c r="S34" s="45"/>
      <c r="T34" s="45"/>
      <c r="U34" s="45"/>
      <c r="V34" s="45"/>
      <c r="W34" s="45"/>
      <c r="X34" s="45"/>
      <c r="Y34" s="45"/>
      <c r="Z34" s="78"/>
      <c r="AA34" s="78"/>
      <c r="AB34" s="78"/>
      <c r="AC34" s="78"/>
      <c r="AD34" s="78"/>
      <c r="AE34" s="78"/>
      <c r="AF34" s="78"/>
      <c r="AG34" s="78"/>
      <c r="AH34" s="78"/>
      <c r="AI34" s="78"/>
      <c r="AJ34" s="78"/>
      <c r="AK34" s="78"/>
      <c r="AL34" s="78"/>
      <c r="AM34" s="78"/>
      <c r="AN34" s="78"/>
      <c r="AO34" s="78"/>
      <c r="AP34" s="78"/>
    </row>
    <row r="35" spans="1:42" s="56" customFormat="1" ht="93.75" customHeight="1">
      <c r="A35" s="47"/>
      <c r="B35" s="57" t="s">
        <v>398</v>
      </c>
      <c r="C35" s="54"/>
      <c r="D35" s="54"/>
      <c r="E35" s="54"/>
      <c r="F35" s="54"/>
      <c r="G35" s="55"/>
      <c r="H35" s="55"/>
      <c r="I35" s="55"/>
      <c r="J35" s="55"/>
      <c r="K35" s="55"/>
      <c r="L35" s="55"/>
      <c r="M35" s="55"/>
      <c r="N35" s="55"/>
      <c r="O35" s="55"/>
      <c r="P35" s="55"/>
      <c r="Q35" s="55"/>
      <c r="R35" s="55"/>
      <c r="S35" s="55"/>
      <c r="T35" s="55"/>
      <c r="U35" s="55"/>
      <c r="V35" s="55"/>
      <c r="W35" s="55"/>
      <c r="X35" s="55"/>
      <c r="Y35" s="55"/>
      <c r="Z35" s="82"/>
      <c r="AA35" s="82"/>
      <c r="AB35" s="82"/>
      <c r="AC35" s="82"/>
      <c r="AD35" s="82"/>
      <c r="AE35" s="82"/>
      <c r="AF35" s="82"/>
      <c r="AG35" s="82"/>
      <c r="AH35" s="82"/>
      <c r="AI35" s="82"/>
      <c r="AJ35" s="82"/>
      <c r="AK35" s="82"/>
      <c r="AL35" s="82"/>
      <c r="AM35" s="82"/>
      <c r="AN35" s="82"/>
      <c r="AO35" s="82"/>
      <c r="AP35" s="82"/>
    </row>
    <row r="36" spans="1:42" s="51" customFormat="1" ht="51.75" customHeight="1">
      <c r="A36" s="47"/>
      <c r="B36" s="53" t="s">
        <v>183</v>
      </c>
      <c r="C36" s="49"/>
      <c r="D36" s="49"/>
      <c r="E36" s="49"/>
      <c r="F36" s="49"/>
      <c r="G36" s="50"/>
      <c r="H36" s="50"/>
      <c r="I36" s="50"/>
      <c r="J36" s="50"/>
      <c r="K36" s="50"/>
      <c r="L36" s="50"/>
      <c r="M36" s="50"/>
      <c r="N36" s="50"/>
      <c r="O36" s="50"/>
      <c r="P36" s="50"/>
      <c r="Q36" s="50"/>
      <c r="R36" s="50"/>
      <c r="S36" s="50"/>
      <c r="T36" s="50"/>
      <c r="U36" s="50"/>
      <c r="V36" s="50"/>
      <c r="W36" s="50"/>
      <c r="X36" s="50"/>
      <c r="Y36" s="50"/>
      <c r="Z36" s="79"/>
      <c r="AA36" s="79"/>
      <c r="AB36" s="79"/>
      <c r="AC36" s="79"/>
      <c r="AD36" s="79"/>
      <c r="AE36" s="79"/>
      <c r="AF36" s="79"/>
      <c r="AG36" s="79"/>
      <c r="AH36" s="79"/>
      <c r="AI36" s="79"/>
      <c r="AJ36" s="79"/>
      <c r="AK36" s="79"/>
      <c r="AL36" s="79"/>
      <c r="AM36" s="79"/>
      <c r="AN36" s="79"/>
      <c r="AO36" s="79"/>
      <c r="AP36" s="79"/>
    </row>
    <row r="37" spans="1:42" s="56" customFormat="1" ht="60.75" customHeight="1">
      <c r="A37" s="47"/>
      <c r="B37" s="57" t="s">
        <v>394</v>
      </c>
      <c r="C37" s="54"/>
      <c r="D37" s="54"/>
      <c r="E37" s="54"/>
      <c r="F37" s="54"/>
      <c r="G37" s="55"/>
      <c r="H37" s="55"/>
      <c r="I37" s="55"/>
      <c r="J37" s="55"/>
      <c r="K37" s="55"/>
      <c r="L37" s="55"/>
      <c r="M37" s="55"/>
      <c r="N37" s="55"/>
      <c r="O37" s="55"/>
      <c r="P37" s="55"/>
      <c r="Q37" s="55"/>
      <c r="R37" s="55"/>
      <c r="S37" s="55"/>
      <c r="T37" s="55"/>
      <c r="U37" s="55"/>
      <c r="V37" s="55"/>
      <c r="W37" s="55"/>
      <c r="X37" s="55"/>
      <c r="Y37" s="55"/>
      <c r="Z37" s="82"/>
      <c r="AA37" s="82"/>
      <c r="AB37" s="82"/>
      <c r="AC37" s="82"/>
      <c r="AD37" s="82"/>
      <c r="AE37" s="82"/>
      <c r="AF37" s="82"/>
      <c r="AG37" s="82"/>
      <c r="AH37" s="82"/>
      <c r="AI37" s="82"/>
      <c r="AJ37" s="82"/>
      <c r="AK37" s="82"/>
      <c r="AL37" s="82"/>
      <c r="AM37" s="82"/>
      <c r="AN37" s="82"/>
      <c r="AO37" s="82"/>
      <c r="AP37" s="82"/>
    </row>
    <row r="38" spans="1:42" s="51" customFormat="1" ht="54" customHeight="1">
      <c r="A38" s="47"/>
      <c r="B38" s="53" t="s">
        <v>183</v>
      </c>
      <c r="C38" s="49"/>
      <c r="D38" s="49"/>
      <c r="E38" s="49"/>
      <c r="F38" s="49"/>
      <c r="G38" s="50"/>
      <c r="H38" s="50"/>
      <c r="I38" s="50"/>
      <c r="J38" s="50"/>
      <c r="K38" s="50"/>
      <c r="L38" s="50"/>
      <c r="M38" s="50"/>
      <c r="N38" s="50"/>
      <c r="O38" s="50"/>
      <c r="P38" s="50"/>
      <c r="Q38" s="50"/>
      <c r="R38" s="50"/>
      <c r="S38" s="50"/>
      <c r="T38" s="50"/>
      <c r="U38" s="50"/>
      <c r="V38" s="50"/>
      <c r="W38" s="50"/>
      <c r="X38" s="50"/>
      <c r="Y38" s="50"/>
      <c r="Z38" s="79"/>
      <c r="AA38" s="79"/>
      <c r="AB38" s="79"/>
      <c r="AC38" s="79"/>
      <c r="AD38" s="79"/>
      <c r="AE38" s="79"/>
      <c r="AF38" s="79"/>
      <c r="AG38" s="79"/>
      <c r="AH38" s="79"/>
      <c r="AI38" s="79"/>
      <c r="AJ38" s="79"/>
      <c r="AK38" s="79"/>
      <c r="AL38" s="79"/>
      <c r="AM38" s="79"/>
      <c r="AN38" s="79"/>
      <c r="AO38" s="79"/>
      <c r="AP38" s="79"/>
    </row>
    <row r="39" spans="1:42" s="42" customFormat="1" ht="48" customHeight="1">
      <c r="A39" s="38" t="s">
        <v>193</v>
      </c>
      <c r="B39" s="43" t="s">
        <v>212</v>
      </c>
      <c r="C39" s="40"/>
      <c r="D39" s="40"/>
      <c r="E39" s="41"/>
      <c r="F39" s="41"/>
      <c r="G39" s="41"/>
      <c r="H39" s="41"/>
      <c r="I39" s="41"/>
      <c r="J39" s="41"/>
      <c r="K39" s="41"/>
      <c r="L39" s="41"/>
      <c r="M39" s="41"/>
      <c r="N39" s="41"/>
      <c r="O39" s="41"/>
      <c r="P39" s="41"/>
      <c r="Q39" s="41"/>
      <c r="R39" s="41"/>
      <c r="S39" s="41"/>
      <c r="T39" s="41"/>
      <c r="U39" s="41"/>
      <c r="V39" s="41"/>
      <c r="W39" s="41"/>
      <c r="X39" s="41"/>
      <c r="Y39" s="41"/>
      <c r="Z39" s="41"/>
      <c r="AA39" s="41"/>
      <c r="AB39" s="45"/>
      <c r="AC39" s="45"/>
      <c r="AD39" s="45"/>
      <c r="AE39" s="45"/>
      <c r="AF39" s="45"/>
      <c r="AG39" s="45"/>
      <c r="AH39" s="45"/>
      <c r="AI39" s="45"/>
      <c r="AJ39" s="45"/>
      <c r="AK39" s="45"/>
      <c r="AL39" s="45"/>
      <c r="AM39" s="45"/>
      <c r="AN39" s="45"/>
      <c r="AO39" s="45"/>
      <c r="AP39" s="41"/>
    </row>
    <row r="40" spans="1:42" s="42" customFormat="1" ht="42" customHeight="1">
      <c r="A40" s="52"/>
      <c r="B40" s="53" t="s">
        <v>194</v>
      </c>
      <c r="C40" s="40"/>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81"/>
      <c r="AH40" s="81"/>
      <c r="AI40" s="41"/>
      <c r="AJ40" s="41"/>
      <c r="AK40" s="41"/>
      <c r="AL40" s="41"/>
      <c r="AM40" s="41"/>
      <c r="AN40" s="81"/>
      <c r="AO40" s="81"/>
      <c r="AP40" s="41"/>
    </row>
    <row r="41" spans="1:42" s="42" customFormat="1" ht="45.75" customHeight="1">
      <c r="A41" s="38" t="s">
        <v>213</v>
      </c>
      <c r="B41" s="43" t="s">
        <v>214</v>
      </c>
      <c r="C41" s="40"/>
      <c r="D41" s="40"/>
      <c r="E41" s="41"/>
      <c r="F41" s="41"/>
      <c r="G41" s="41"/>
      <c r="H41" s="41"/>
      <c r="I41" s="41"/>
      <c r="J41" s="41"/>
      <c r="K41" s="41"/>
      <c r="L41" s="41"/>
      <c r="M41" s="41"/>
      <c r="N41" s="41"/>
      <c r="O41" s="41"/>
      <c r="P41" s="41"/>
      <c r="Q41" s="41"/>
      <c r="R41" s="41"/>
      <c r="S41" s="41"/>
      <c r="T41" s="41"/>
      <c r="U41" s="41"/>
      <c r="V41" s="41"/>
      <c r="W41" s="41"/>
      <c r="X41" s="41"/>
      <c r="Y41" s="41"/>
      <c r="Z41" s="41"/>
      <c r="AA41" s="41"/>
      <c r="AB41" s="50"/>
      <c r="AC41" s="50"/>
      <c r="AD41" s="50"/>
      <c r="AE41" s="50"/>
      <c r="AF41" s="50"/>
      <c r="AG41" s="79"/>
      <c r="AH41" s="79"/>
      <c r="AI41" s="50"/>
      <c r="AJ41" s="50"/>
      <c r="AK41" s="50"/>
      <c r="AL41" s="50"/>
      <c r="AM41" s="50"/>
      <c r="AN41" s="79"/>
      <c r="AO41" s="79"/>
      <c r="AP41" s="41"/>
    </row>
    <row r="42" spans="1:42" s="42" customFormat="1" ht="42" customHeight="1">
      <c r="A42" s="52"/>
      <c r="B42" s="53" t="s">
        <v>194</v>
      </c>
      <c r="C42" s="40"/>
      <c r="D42" s="40"/>
      <c r="E42" s="41"/>
      <c r="F42" s="41"/>
      <c r="G42" s="41"/>
      <c r="H42" s="41"/>
      <c r="I42" s="41"/>
      <c r="J42" s="41"/>
      <c r="K42" s="41"/>
      <c r="L42" s="41"/>
      <c r="M42" s="41"/>
      <c r="N42" s="41"/>
      <c r="O42" s="41"/>
      <c r="P42" s="41"/>
      <c r="Q42" s="41"/>
      <c r="R42" s="41"/>
      <c r="S42" s="41"/>
      <c r="T42" s="41"/>
      <c r="U42" s="41"/>
      <c r="V42" s="41"/>
      <c r="W42" s="41"/>
      <c r="X42" s="41"/>
      <c r="Y42" s="41"/>
      <c r="Z42" s="41"/>
      <c r="AA42" s="41"/>
      <c r="AB42" s="45"/>
      <c r="AC42" s="45"/>
      <c r="AD42" s="45"/>
      <c r="AE42" s="45"/>
      <c r="AF42" s="45"/>
      <c r="AG42" s="78"/>
      <c r="AH42" s="78"/>
      <c r="AI42" s="45"/>
      <c r="AJ42" s="45"/>
      <c r="AK42" s="45"/>
      <c r="AL42" s="45"/>
      <c r="AM42" s="45"/>
      <c r="AN42" s="78"/>
      <c r="AO42" s="78"/>
      <c r="AP42" s="41"/>
    </row>
    <row r="43" spans="1:42" s="42" customFormat="1" ht="13.5" customHeight="1">
      <c r="A43" s="52"/>
      <c r="B43" s="53"/>
      <c r="C43" s="40"/>
      <c r="D43" s="40"/>
      <c r="E43" s="41"/>
      <c r="F43" s="41"/>
      <c r="G43" s="41"/>
      <c r="H43" s="41"/>
      <c r="I43" s="41"/>
      <c r="J43" s="41"/>
      <c r="K43" s="41"/>
      <c r="L43" s="41"/>
      <c r="M43" s="41"/>
      <c r="N43" s="41"/>
      <c r="O43" s="41"/>
      <c r="P43" s="41"/>
      <c r="Q43" s="41"/>
      <c r="R43" s="41"/>
      <c r="S43" s="41"/>
      <c r="T43" s="41"/>
      <c r="U43" s="41"/>
      <c r="V43" s="41"/>
      <c r="W43" s="41"/>
      <c r="X43" s="41"/>
      <c r="Y43" s="41"/>
      <c r="Z43" s="41"/>
      <c r="AA43" s="41"/>
      <c r="AB43" s="45"/>
      <c r="AC43" s="45"/>
      <c r="AD43" s="45"/>
      <c r="AE43" s="45"/>
      <c r="AF43" s="45"/>
      <c r="AG43" s="78"/>
      <c r="AH43" s="78"/>
      <c r="AI43" s="45"/>
      <c r="AJ43" s="45"/>
      <c r="AK43" s="45"/>
      <c r="AL43" s="45"/>
      <c r="AM43" s="45"/>
      <c r="AN43" s="78"/>
      <c r="AO43" s="78"/>
      <c r="AP43" s="41"/>
    </row>
    <row r="44" spans="1:42" s="66" customFormat="1" ht="34.5" customHeight="1">
      <c r="A44" s="83"/>
      <c r="B44" s="441" t="s">
        <v>215</v>
      </c>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row>
    <row r="45" spans="1:42" s="66" customFormat="1" ht="28.5" customHeight="1">
      <c r="A45" s="83"/>
      <c r="B45" s="442" t="s">
        <v>216</v>
      </c>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row>
    <row r="46" spans="1:42" s="85" customFormat="1" ht="28.5" customHeight="1">
      <c r="A46" s="84"/>
      <c r="B46" s="442" t="s">
        <v>217</v>
      </c>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row>
    <row r="47" spans="1:42" ht="0" customHeight="1" hidden="1">
      <c r="A47" s="86"/>
      <c r="B47" s="87"/>
      <c r="C47" s="74"/>
      <c r="D47" s="74"/>
      <c r="E47" s="88"/>
      <c r="F47" s="88"/>
      <c r="G47" s="88"/>
      <c r="H47" s="88"/>
      <c r="I47" s="88"/>
      <c r="J47" s="88"/>
      <c r="K47" s="88"/>
      <c r="L47" s="88"/>
      <c r="M47" s="88"/>
      <c r="N47" s="88"/>
      <c r="O47" s="88"/>
      <c r="P47" s="88"/>
      <c r="Q47" s="88"/>
      <c r="R47" s="88"/>
      <c r="S47" s="88"/>
      <c r="T47" s="88"/>
      <c r="U47" s="88"/>
      <c r="V47" s="88"/>
      <c r="W47" s="88"/>
      <c r="X47" s="88"/>
      <c r="Y47" s="88"/>
      <c r="Z47" s="88"/>
      <c r="AA47" s="88"/>
      <c r="AB47" s="45"/>
      <c r="AC47" s="45"/>
      <c r="AD47" s="45"/>
      <c r="AE47" s="45"/>
      <c r="AF47" s="45"/>
      <c r="AG47" s="78"/>
      <c r="AH47" s="78"/>
      <c r="AI47" s="45"/>
      <c r="AJ47" s="45"/>
      <c r="AK47" s="45"/>
      <c r="AL47" s="45"/>
      <c r="AM47" s="45"/>
      <c r="AN47" s="78"/>
      <c r="AO47" s="78"/>
      <c r="AP47" s="88"/>
    </row>
    <row r="48" spans="1:41" s="91" customFormat="1" ht="25.5" customHeight="1">
      <c r="A48" s="89"/>
      <c r="B48" s="90"/>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c r="AC48"/>
      <c r="AD48"/>
      <c r="AE48"/>
      <c r="AF48"/>
      <c r="AG48"/>
      <c r="AH48"/>
      <c r="AI48"/>
      <c r="AJ48"/>
      <c r="AK48"/>
      <c r="AL48"/>
      <c r="AM48"/>
      <c r="AN48"/>
      <c r="AO48"/>
    </row>
    <row r="49" spans="1:41" s="91" customFormat="1" ht="25.5" customHeight="1">
      <c r="A49" s="89"/>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c r="AC49"/>
      <c r="AD49"/>
      <c r="AE49"/>
      <c r="AF49"/>
      <c r="AG49"/>
      <c r="AH49"/>
      <c r="AI49"/>
      <c r="AJ49"/>
      <c r="AK49"/>
      <c r="AL49"/>
      <c r="AM49"/>
      <c r="AN49"/>
      <c r="AO49"/>
    </row>
    <row r="50" spans="1:41" s="91" customFormat="1" ht="25.5" customHeight="1">
      <c r="A50" s="89"/>
      <c r="B50" s="90"/>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c r="AC50"/>
      <c r="AD50"/>
      <c r="AE50"/>
      <c r="AF50"/>
      <c r="AG50"/>
      <c r="AH50"/>
      <c r="AI50"/>
      <c r="AJ50"/>
      <c r="AK50"/>
      <c r="AL50"/>
      <c r="AM50"/>
      <c r="AN50"/>
      <c r="AO50"/>
    </row>
    <row r="51" spans="1:41" s="91" customFormat="1" ht="25.5" customHeight="1">
      <c r="A51" s="92"/>
      <c r="AB51"/>
      <c r="AC51"/>
      <c r="AD51"/>
      <c r="AE51"/>
      <c r="AF51"/>
      <c r="AG51"/>
      <c r="AH51"/>
      <c r="AI51"/>
      <c r="AJ51"/>
      <c r="AK51"/>
      <c r="AL51"/>
      <c r="AM51"/>
      <c r="AN51"/>
      <c r="AO51"/>
    </row>
    <row r="52" spans="1:41" s="91" customFormat="1" ht="25.5" customHeight="1">
      <c r="A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c r="AC52"/>
      <c r="AD52"/>
      <c r="AE52"/>
      <c r="AF52"/>
      <c r="AG52"/>
      <c r="AH52"/>
      <c r="AI52"/>
      <c r="AJ52"/>
      <c r="AK52"/>
      <c r="AL52"/>
      <c r="AM52"/>
      <c r="AN52"/>
      <c r="AO52"/>
    </row>
    <row r="53" spans="1:41" s="91" customFormat="1" ht="25.5" customHeight="1">
      <c r="A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c r="AC53"/>
      <c r="AD53"/>
      <c r="AE53"/>
      <c r="AF53"/>
      <c r="AG53"/>
      <c r="AH53"/>
      <c r="AI53"/>
      <c r="AJ53"/>
      <c r="AK53"/>
      <c r="AL53"/>
      <c r="AM53"/>
      <c r="AN53"/>
      <c r="AO53"/>
    </row>
    <row r="54" spans="1:41" s="91" customFormat="1" ht="25.5" customHeight="1">
      <c r="A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c r="AC54"/>
      <c r="AD54"/>
      <c r="AE54"/>
      <c r="AF54"/>
      <c r="AG54"/>
      <c r="AH54"/>
      <c r="AI54"/>
      <c r="AJ54"/>
      <c r="AK54"/>
      <c r="AL54"/>
      <c r="AM54"/>
      <c r="AN54"/>
      <c r="AO54"/>
    </row>
    <row r="55" spans="1:41" s="91" customFormat="1" ht="25.5" customHeight="1">
      <c r="A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89"/>
      <c r="AC55" s="89"/>
      <c r="AD55" s="89"/>
      <c r="AE55" s="89"/>
      <c r="AF55" s="89"/>
      <c r="AG55" s="89"/>
      <c r="AH55" s="89"/>
      <c r="AI55" s="89"/>
      <c r="AJ55" s="89"/>
      <c r="AK55" s="89"/>
      <c r="AL55" s="89"/>
      <c r="AM55" s="89"/>
      <c r="AN55" s="89"/>
      <c r="AO55" s="89"/>
    </row>
    <row r="56" spans="1:41" s="91" customFormat="1" ht="25.5" customHeight="1">
      <c r="A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89"/>
      <c r="AC56" s="89"/>
      <c r="AD56" s="89"/>
      <c r="AE56" s="89"/>
      <c r="AF56" s="89"/>
      <c r="AG56" s="89"/>
      <c r="AH56" s="89"/>
      <c r="AI56" s="89"/>
      <c r="AJ56" s="89"/>
      <c r="AK56" s="89"/>
      <c r="AL56" s="89"/>
      <c r="AM56" s="89"/>
      <c r="AN56" s="89"/>
      <c r="AO56" s="89"/>
    </row>
    <row r="57" spans="1:41" s="91" customFormat="1" ht="25.5" customHeight="1">
      <c r="A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89"/>
      <c r="AC57" s="89"/>
      <c r="AD57" s="89"/>
      <c r="AE57" s="89"/>
      <c r="AF57" s="89"/>
      <c r="AG57" s="89"/>
      <c r="AH57" s="89"/>
      <c r="AI57" s="89"/>
      <c r="AJ57" s="89"/>
      <c r="AK57" s="89"/>
      <c r="AL57" s="89"/>
      <c r="AM57" s="89"/>
      <c r="AN57" s="89"/>
      <c r="AO57" s="89"/>
    </row>
    <row r="58" spans="1:27" s="91" customFormat="1" ht="25.5" customHeight="1">
      <c r="A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row>
    <row r="59" spans="1:41" s="91" customFormat="1" ht="25.5" customHeight="1" hidden="1">
      <c r="A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row>
    <row r="60" spans="1:41" s="91" customFormat="1" ht="25.5" customHeight="1" hidden="1">
      <c r="A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row>
    <row r="61" spans="28:41" s="91" customFormat="1" ht="25.5" customHeight="1" hidden="1">
      <c r="AB61" s="92"/>
      <c r="AC61" s="92"/>
      <c r="AD61" s="92"/>
      <c r="AE61" s="92"/>
      <c r="AF61" s="92"/>
      <c r="AG61" s="92"/>
      <c r="AH61" s="92"/>
      <c r="AI61" s="92"/>
      <c r="AJ61" s="92"/>
      <c r="AK61" s="92"/>
      <c r="AL61" s="92"/>
      <c r="AM61" s="92"/>
      <c r="AN61" s="92"/>
      <c r="AO61" s="92"/>
    </row>
    <row r="62" spans="28:41" s="91" customFormat="1" ht="25.5" customHeight="1" hidden="1">
      <c r="AB62" s="92"/>
      <c r="AC62" s="92"/>
      <c r="AD62" s="92"/>
      <c r="AE62" s="92"/>
      <c r="AF62" s="92"/>
      <c r="AG62" s="92"/>
      <c r="AH62" s="92"/>
      <c r="AI62" s="92"/>
      <c r="AJ62" s="92"/>
      <c r="AK62" s="92"/>
      <c r="AL62" s="92"/>
      <c r="AM62" s="92"/>
      <c r="AN62" s="92"/>
      <c r="AO62" s="92"/>
    </row>
    <row r="63" spans="1:41" s="91" customFormat="1" ht="25.5" customHeight="1" hidden="1">
      <c r="A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row>
    <row r="64" spans="28:41" s="91" customFormat="1" ht="25.5" customHeight="1" hidden="1">
      <c r="AB64" s="92"/>
      <c r="AC64" s="92"/>
      <c r="AD64" s="92"/>
      <c r="AE64" s="92"/>
      <c r="AF64" s="92"/>
      <c r="AG64" s="92"/>
      <c r="AH64" s="92"/>
      <c r="AI64" s="92"/>
      <c r="AJ64" s="92"/>
      <c r="AK64" s="92"/>
      <c r="AL64" s="92"/>
      <c r="AM64" s="92"/>
      <c r="AN64" s="92"/>
      <c r="AO64" s="92"/>
    </row>
    <row r="65" spans="28:41" s="91" customFormat="1" ht="25.5" customHeight="1" hidden="1">
      <c r="AB65" s="92"/>
      <c r="AC65" s="92"/>
      <c r="AD65" s="92"/>
      <c r="AE65" s="92"/>
      <c r="AF65" s="92"/>
      <c r="AG65" s="92"/>
      <c r="AH65" s="92"/>
      <c r="AI65" s="92"/>
      <c r="AJ65" s="92"/>
      <c r="AK65" s="92"/>
      <c r="AL65" s="92"/>
      <c r="AM65" s="92"/>
      <c r="AN65" s="92"/>
      <c r="AO65" s="92"/>
    </row>
    <row r="66" spans="28:41" s="91" customFormat="1" ht="25.5" customHeight="1" hidden="1">
      <c r="AB66" s="92"/>
      <c r="AC66" s="92"/>
      <c r="AD66" s="92"/>
      <c r="AE66" s="92"/>
      <c r="AF66" s="92"/>
      <c r="AG66" s="92"/>
      <c r="AH66" s="92"/>
      <c r="AI66" s="92"/>
      <c r="AJ66" s="92"/>
      <c r="AK66" s="92"/>
      <c r="AL66" s="92"/>
      <c r="AM66" s="92"/>
      <c r="AN66" s="92"/>
      <c r="AO66" s="92"/>
    </row>
    <row r="67" spans="28:41" s="91" customFormat="1" ht="25.5" customHeight="1" hidden="1">
      <c r="AB67" s="92"/>
      <c r="AC67" s="92"/>
      <c r="AD67" s="92"/>
      <c r="AE67" s="92"/>
      <c r="AF67" s="92"/>
      <c r="AG67" s="92"/>
      <c r="AH67" s="92"/>
      <c r="AI67" s="92"/>
      <c r="AJ67" s="92"/>
      <c r="AK67" s="92"/>
      <c r="AL67" s="92"/>
      <c r="AM67" s="92"/>
      <c r="AN67" s="92"/>
      <c r="AO67" s="92"/>
    </row>
    <row r="68" s="91" customFormat="1" ht="25.5" customHeight="1" hidden="1"/>
    <row r="69" spans="2:41" ht="19.5" customHeight="1">
      <c r="B69" s="444"/>
      <c r="C69" s="444"/>
      <c r="D69" s="444"/>
      <c r="E69" s="444"/>
      <c r="F69" s="444"/>
      <c r="G69" s="444"/>
      <c r="H69" s="444"/>
      <c r="I69" s="444"/>
      <c r="J69" s="444"/>
      <c r="K69" s="444"/>
      <c r="L69" s="444"/>
      <c r="M69" s="444"/>
      <c r="N69" s="444"/>
      <c r="O69" s="444"/>
      <c r="P69" s="444"/>
      <c r="Q69" s="444"/>
      <c r="R69" s="444"/>
      <c r="S69" s="444"/>
      <c r="T69" s="444"/>
      <c r="U69" s="444"/>
      <c r="V69" s="444"/>
      <c r="W69" s="444"/>
      <c r="X69" s="93"/>
      <c r="Y69" s="93"/>
      <c r="Z69" s="93"/>
      <c r="AA69" s="93"/>
      <c r="AB69" s="91"/>
      <c r="AC69" s="91"/>
      <c r="AD69" s="91"/>
      <c r="AE69" s="91"/>
      <c r="AF69" s="91"/>
      <c r="AG69" s="91"/>
      <c r="AH69" s="91"/>
      <c r="AI69" s="91"/>
      <c r="AJ69" s="91"/>
      <c r="AK69" s="91"/>
      <c r="AL69" s="91"/>
      <c r="AM69" s="91"/>
      <c r="AN69" s="91"/>
      <c r="AO69" s="91"/>
    </row>
    <row r="70" spans="28:41" ht="19.5" customHeight="1">
      <c r="AB70" s="92"/>
      <c r="AC70" s="92"/>
      <c r="AD70" s="92"/>
      <c r="AE70" s="92"/>
      <c r="AF70" s="92"/>
      <c r="AG70" s="92"/>
      <c r="AH70" s="92"/>
      <c r="AI70" s="92"/>
      <c r="AJ70" s="92"/>
      <c r="AK70" s="92"/>
      <c r="AL70" s="92"/>
      <c r="AM70" s="92"/>
      <c r="AN70" s="92"/>
      <c r="AO70" s="92"/>
    </row>
    <row r="71" spans="28:41" ht="19.5" customHeight="1">
      <c r="AB71" s="91"/>
      <c r="AC71" s="91"/>
      <c r="AD71" s="91"/>
      <c r="AE71" s="91"/>
      <c r="AF71" s="91"/>
      <c r="AG71" s="91"/>
      <c r="AH71" s="91"/>
      <c r="AI71" s="91"/>
      <c r="AJ71" s="91"/>
      <c r="AK71" s="91"/>
      <c r="AL71" s="91"/>
      <c r="AM71" s="91"/>
      <c r="AN71" s="91"/>
      <c r="AO71" s="91"/>
    </row>
    <row r="72" spans="28:41" ht="19.5" customHeight="1">
      <c r="AB72" s="91"/>
      <c r="AC72" s="91"/>
      <c r="AD72" s="91"/>
      <c r="AE72" s="91"/>
      <c r="AF72" s="91"/>
      <c r="AG72" s="91"/>
      <c r="AH72" s="91"/>
      <c r="AI72" s="91"/>
      <c r="AJ72" s="91"/>
      <c r="AK72" s="91"/>
      <c r="AL72" s="91"/>
      <c r="AM72" s="91"/>
      <c r="AN72" s="91"/>
      <c r="AO72" s="91"/>
    </row>
    <row r="73" spans="28:41" ht="19.5" customHeight="1">
      <c r="AB73" s="91"/>
      <c r="AC73" s="91"/>
      <c r="AD73" s="91"/>
      <c r="AE73" s="91"/>
      <c r="AF73" s="91"/>
      <c r="AG73" s="91"/>
      <c r="AH73" s="91"/>
      <c r="AI73" s="91"/>
      <c r="AJ73" s="91"/>
      <c r="AK73" s="91"/>
      <c r="AL73" s="91"/>
      <c r="AM73" s="91"/>
      <c r="AN73" s="91"/>
      <c r="AO73" s="91"/>
    </row>
    <row r="74" spans="28:41" ht="19.5" customHeight="1">
      <c r="AB74" s="91"/>
      <c r="AC74" s="91"/>
      <c r="AD74" s="91"/>
      <c r="AE74" s="91"/>
      <c r="AF74" s="91"/>
      <c r="AG74" s="91"/>
      <c r="AH74" s="91"/>
      <c r="AI74" s="91"/>
      <c r="AJ74" s="91"/>
      <c r="AK74" s="91"/>
      <c r="AL74" s="91"/>
      <c r="AM74" s="91"/>
      <c r="AN74" s="91"/>
      <c r="AO74" s="91"/>
    </row>
    <row r="75" spans="1:54" s="64" customFormat="1" ht="19.5" customHeight="1">
      <c r="A75" s="61"/>
      <c r="B75" s="62"/>
      <c r="C75" s="63"/>
      <c r="D75" s="63"/>
      <c r="AB75" s="91"/>
      <c r="AC75" s="91"/>
      <c r="AD75" s="91"/>
      <c r="AE75" s="91"/>
      <c r="AF75" s="91"/>
      <c r="AG75" s="91"/>
      <c r="AH75" s="91"/>
      <c r="AI75" s="91"/>
      <c r="AJ75" s="91"/>
      <c r="AK75" s="91"/>
      <c r="AL75" s="91"/>
      <c r="AM75" s="91"/>
      <c r="AN75" s="91"/>
      <c r="AO75" s="91"/>
      <c r="AQ75" s="46"/>
      <c r="AR75" s="46"/>
      <c r="AS75" s="46"/>
      <c r="AT75" s="46"/>
      <c r="AU75" s="46"/>
      <c r="AV75" s="46"/>
      <c r="AW75" s="46"/>
      <c r="AX75" s="46"/>
      <c r="AY75" s="46"/>
      <c r="AZ75" s="46"/>
      <c r="BA75" s="46"/>
      <c r="BB75" s="46"/>
    </row>
    <row r="76" spans="1:54" s="64" customFormat="1" ht="19.5" customHeight="1">
      <c r="A76" s="61"/>
      <c r="B76" s="62"/>
      <c r="C76" s="63"/>
      <c r="D76" s="63"/>
      <c r="AB76" s="93"/>
      <c r="AC76" s="93"/>
      <c r="AD76" s="93"/>
      <c r="AE76" s="93"/>
      <c r="AF76" s="93"/>
      <c r="AG76" s="93"/>
      <c r="AH76" s="93"/>
      <c r="AI76" s="93"/>
      <c r="AJ76" s="93"/>
      <c r="AK76" s="93"/>
      <c r="AL76" s="93"/>
      <c r="AM76" s="93"/>
      <c r="AN76" s="93"/>
      <c r="AO76" s="93"/>
      <c r="AQ76" s="46"/>
      <c r="AR76" s="46"/>
      <c r="AS76" s="46"/>
      <c r="AT76" s="46"/>
      <c r="AU76" s="46"/>
      <c r="AV76" s="46"/>
      <c r="AW76" s="46"/>
      <c r="AX76" s="46"/>
      <c r="AY76" s="46"/>
      <c r="AZ76" s="46"/>
      <c r="BA76" s="46"/>
      <c r="BB76" s="46"/>
    </row>
    <row r="77" spans="1:54" s="64" customFormat="1" ht="19.5" customHeight="1">
      <c r="A77" s="61"/>
      <c r="B77" s="62"/>
      <c r="C77" s="63"/>
      <c r="D77" s="63"/>
      <c r="AQ77" s="46"/>
      <c r="AR77" s="46"/>
      <c r="AS77" s="46"/>
      <c r="AT77" s="46"/>
      <c r="AU77" s="46"/>
      <c r="AV77" s="46"/>
      <c r="AW77" s="46"/>
      <c r="AX77" s="46"/>
      <c r="AY77" s="46"/>
      <c r="AZ77" s="46"/>
      <c r="BA77" s="46"/>
      <c r="BB77" s="46"/>
    </row>
    <row r="78" spans="1:54" s="64" customFormat="1" ht="19.5" customHeight="1">
      <c r="A78" s="61"/>
      <c r="B78" s="62"/>
      <c r="C78" s="63"/>
      <c r="D78" s="63"/>
      <c r="AQ78" s="46"/>
      <c r="AR78" s="46"/>
      <c r="AS78" s="46"/>
      <c r="AT78" s="46"/>
      <c r="AU78" s="46"/>
      <c r="AV78" s="46"/>
      <c r="AW78" s="46"/>
      <c r="AX78" s="46"/>
      <c r="AY78" s="46"/>
      <c r="AZ78" s="46"/>
      <c r="BA78" s="46"/>
      <c r="BB78" s="46"/>
    </row>
    <row r="79" spans="1:54" s="64" customFormat="1" ht="19.5" customHeight="1">
      <c r="A79" s="61"/>
      <c r="B79" s="62"/>
      <c r="C79" s="63"/>
      <c r="D79" s="63"/>
      <c r="AQ79" s="46"/>
      <c r="AR79" s="46"/>
      <c r="AS79" s="46"/>
      <c r="AT79" s="46"/>
      <c r="AU79" s="46"/>
      <c r="AV79" s="46"/>
      <c r="AW79" s="46"/>
      <c r="AX79" s="46"/>
      <c r="AY79" s="46"/>
      <c r="AZ79" s="46"/>
      <c r="BA79" s="46"/>
      <c r="BB79" s="46"/>
    </row>
    <row r="80" spans="1:54" s="64" customFormat="1" ht="19.5" customHeight="1">
      <c r="A80" s="61"/>
      <c r="B80" s="62"/>
      <c r="C80" s="63"/>
      <c r="D80" s="63"/>
      <c r="AQ80" s="46"/>
      <c r="AR80" s="46"/>
      <c r="AS80" s="46"/>
      <c r="AT80" s="46"/>
      <c r="AU80" s="46"/>
      <c r="AV80" s="46"/>
      <c r="AW80" s="46"/>
      <c r="AX80" s="46"/>
      <c r="AY80" s="46"/>
      <c r="AZ80" s="46"/>
      <c r="BA80" s="46"/>
      <c r="BB80" s="46"/>
    </row>
    <row r="81" spans="1:54" s="64" customFormat="1" ht="19.5" customHeight="1">
      <c r="A81" s="61"/>
      <c r="B81" s="62"/>
      <c r="C81" s="63"/>
      <c r="D81" s="63"/>
      <c r="AQ81" s="46"/>
      <c r="AR81" s="46"/>
      <c r="AS81" s="46"/>
      <c r="AT81" s="46"/>
      <c r="AU81" s="46"/>
      <c r="AV81" s="46"/>
      <c r="AW81" s="46"/>
      <c r="AX81" s="46"/>
      <c r="AY81" s="46"/>
      <c r="AZ81" s="46"/>
      <c r="BA81" s="46"/>
      <c r="BB81" s="46"/>
    </row>
    <row r="82" spans="1:54" s="64" customFormat="1" ht="19.5" customHeight="1">
      <c r="A82" s="61"/>
      <c r="B82" s="62"/>
      <c r="C82" s="63"/>
      <c r="D82" s="63"/>
      <c r="AQ82" s="46"/>
      <c r="AR82" s="46"/>
      <c r="AS82" s="46"/>
      <c r="AT82" s="46"/>
      <c r="AU82" s="46"/>
      <c r="AV82" s="46"/>
      <c r="AW82" s="46"/>
      <c r="AX82" s="46"/>
      <c r="AY82" s="46"/>
      <c r="AZ82" s="46"/>
      <c r="BA82" s="46"/>
      <c r="BB82" s="46"/>
    </row>
    <row r="83" spans="1:54" s="64" customFormat="1" ht="19.5" customHeight="1">
      <c r="A83" s="61"/>
      <c r="B83" s="62"/>
      <c r="C83" s="63"/>
      <c r="D83" s="63"/>
      <c r="AQ83" s="46"/>
      <c r="AR83" s="46"/>
      <c r="AS83" s="46"/>
      <c r="AT83" s="46"/>
      <c r="AU83" s="46"/>
      <c r="AV83" s="46"/>
      <c r="AW83" s="46"/>
      <c r="AX83" s="46"/>
      <c r="AY83" s="46"/>
      <c r="AZ83" s="46"/>
      <c r="BA83" s="46"/>
      <c r="BB83" s="46"/>
    </row>
    <row r="84" spans="1:54" s="64" customFormat="1" ht="18.75">
      <c r="A84" s="61"/>
      <c r="B84" s="62"/>
      <c r="C84" s="63"/>
      <c r="D84" s="63"/>
      <c r="AQ84" s="46"/>
      <c r="AR84" s="46"/>
      <c r="AS84" s="46"/>
      <c r="AT84" s="46"/>
      <c r="AU84" s="46"/>
      <c r="AV84" s="46"/>
      <c r="AW84" s="46"/>
      <c r="AX84" s="46"/>
      <c r="AY84" s="46"/>
      <c r="AZ84" s="46"/>
      <c r="BA84" s="46"/>
      <c r="BB84" s="46"/>
    </row>
    <row r="85" spans="1:54" s="64" customFormat="1" ht="18.75">
      <c r="A85" s="61"/>
      <c r="B85" s="62"/>
      <c r="C85" s="63"/>
      <c r="D85" s="63"/>
      <c r="AQ85" s="46"/>
      <c r="AR85" s="46"/>
      <c r="AS85" s="46"/>
      <c r="AT85" s="46"/>
      <c r="AU85" s="46"/>
      <c r="AV85" s="46"/>
      <c r="AW85" s="46"/>
      <c r="AX85" s="46"/>
      <c r="AY85" s="46"/>
      <c r="AZ85" s="46"/>
      <c r="BA85" s="46"/>
      <c r="BB85" s="46"/>
    </row>
    <row r="86" spans="1:54" s="64" customFormat="1" ht="18.75">
      <c r="A86" s="61"/>
      <c r="B86" s="62"/>
      <c r="C86" s="63"/>
      <c r="D86" s="63"/>
      <c r="AQ86" s="46"/>
      <c r="AR86" s="46"/>
      <c r="AS86" s="46"/>
      <c r="AT86" s="46"/>
      <c r="AU86" s="46"/>
      <c r="AV86" s="46"/>
      <c r="AW86" s="46"/>
      <c r="AX86" s="46"/>
      <c r="AY86" s="46"/>
      <c r="AZ86" s="46"/>
      <c r="BA86" s="46"/>
      <c r="BB86" s="46"/>
    </row>
    <row r="87" spans="1:54" s="64" customFormat="1" ht="18.75">
      <c r="A87" s="61"/>
      <c r="B87" s="62"/>
      <c r="C87" s="63"/>
      <c r="D87" s="63"/>
      <c r="AQ87" s="46"/>
      <c r="AR87" s="46"/>
      <c r="AS87" s="46"/>
      <c r="AT87" s="46"/>
      <c r="AU87" s="46"/>
      <c r="AV87" s="46"/>
      <c r="AW87" s="46"/>
      <c r="AX87" s="46"/>
      <c r="AY87" s="46"/>
      <c r="AZ87" s="46"/>
      <c r="BA87" s="46"/>
      <c r="BB87" s="46"/>
    </row>
    <row r="88" spans="1:54" s="64" customFormat="1" ht="18.75">
      <c r="A88" s="61"/>
      <c r="B88" s="62"/>
      <c r="C88" s="63"/>
      <c r="D88" s="63"/>
      <c r="AQ88" s="46"/>
      <c r="AR88" s="46"/>
      <c r="AS88" s="46"/>
      <c r="AT88" s="46"/>
      <c r="AU88" s="46"/>
      <c r="AV88" s="46"/>
      <c r="AW88" s="46"/>
      <c r="AX88" s="46"/>
      <c r="AY88" s="46"/>
      <c r="AZ88" s="46"/>
      <c r="BA88" s="46"/>
      <c r="BB88" s="46"/>
    </row>
    <row r="89" spans="1:54" s="64" customFormat="1" ht="18.75">
      <c r="A89" s="61"/>
      <c r="B89" s="62"/>
      <c r="C89" s="63"/>
      <c r="D89" s="63"/>
      <c r="AQ89" s="46"/>
      <c r="AR89" s="46"/>
      <c r="AS89" s="46"/>
      <c r="AT89" s="46"/>
      <c r="AU89" s="46"/>
      <c r="AV89" s="46"/>
      <c r="AW89" s="46"/>
      <c r="AX89" s="46"/>
      <c r="AY89" s="46"/>
      <c r="AZ89" s="46"/>
      <c r="BA89" s="46"/>
      <c r="BB89" s="46"/>
    </row>
    <row r="90" spans="1:54" s="64" customFormat="1" ht="18.75">
      <c r="A90" s="61"/>
      <c r="B90" s="62"/>
      <c r="C90" s="63"/>
      <c r="D90" s="63"/>
      <c r="AQ90" s="46"/>
      <c r="AR90" s="46"/>
      <c r="AS90" s="46"/>
      <c r="AT90" s="46"/>
      <c r="AU90" s="46"/>
      <c r="AV90" s="46"/>
      <c r="AW90" s="46"/>
      <c r="AX90" s="46"/>
      <c r="AY90" s="46"/>
      <c r="AZ90" s="46"/>
      <c r="BA90" s="46"/>
      <c r="BB90" s="46"/>
    </row>
    <row r="91" spans="1:54" s="64" customFormat="1" ht="18.75">
      <c r="A91" s="61"/>
      <c r="B91" s="62"/>
      <c r="C91" s="63"/>
      <c r="D91" s="63"/>
      <c r="AQ91" s="46"/>
      <c r="AR91" s="46"/>
      <c r="AS91" s="46"/>
      <c r="AT91" s="46"/>
      <c r="AU91" s="46"/>
      <c r="AV91" s="46"/>
      <c r="AW91" s="46"/>
      <c r="AX91" s="46"/>
      <c r="AY91" s="46"/>
      <c r="AZ91" s="46"/>
      <c r="BA91" s="46"/>
      <c r="BB91" s="46"/>
    </row>
    <row r="92" spans="1:54" s="64" customFormat="1" ht="18.75">
      <c r="A92" s="61"/>
      <c r="B92" s="62"/>
      <c r="C92" s="63"/>
      <c r="D92" s="63"/>
      <c r="AQ92" s="46"/>
      <c r="AR92" s="46"/>
      <c r="AS92" s="46"/>
      <c r="AT92" s="46"/>
      <c r="AU92" s="46"/>
      <c r="AV92" s="46"/>
      <c r="AW92" s="46"/>
      <c r="AX92" s="46"/>
      <c r="AY92" s="46"/>
      <c r="AZ92" s="46"/>
      <c r="BA92" s="46"/>
      <c r="BB92" s="46"/>
    </row>
    <row r="93" spans="1:54" s="64" customFormat="1" ht="18.75">
      <c r="A93" s="61"/>
      <c r="B93" s="62"/>
      <c r="C93" s="63"/>
      <c r="D93" s="63"/>
      <c r="AQ93" s="46"/>
      <c r="AR93" s="46"/>
      <c r="AS93" s="46"/>
      <c r="AT93" s="46"/>
      <c r="AU93" s="46"/>
      <c r="AV93" s="46"/>
      <c r="AW93" s="46"/>
      <c r="AX93" s="46"/>
      <c r="AY93" s="46"/>
      <c r="AZ93" s="46"/>
      <c r="BA93" s="46"/>
      <c r="BB93" s="46"/>
    </row>
    <row r="94" spans="1:54" s="64" customFormat="1" ht="18.75">
      <c r="A94" s="61"/>
      <c r="B94" s="62"/>
      <c r="C94" s="63"/>
      <c r="D94" s="63"/>
      <c r="AQ94" s="46"/>
      <c r="AR94" s="46"/>
      <c r="AS94" s="46"/>
      <c r="AT94" s="46"/>
      <c r="AU94" s="46"/>
      <c r="AV94" s="46"/>
      <c r="AW94" s="46"/>
      <c r="AX94" s="46"/>
      <c r="AY94" s="46"/>
      <c r="AZ94" s="46"/>
      <c r="BA94" s="46"/>
      <c r="BB94" s="46"/>
    </row>
    <row r="95" spans="1:54" s="64" customFormat="1" ht="18.75">
      <c r="A95" s="61"/>
      <c r="B95" s="62"/>
      <c r="C95" s="63"/>
      <c r="D95" s="63"/>
      <c r="AQ95" s="46"/>
      <c r="AR95" s="46"/>
      <c r="AS95" s="46"/>
      <c r="AT95" s="46"/>
      <c r="AU95" s="46"/>
      <c r="AV95" s="46"/>
      <c r="AW95" s="46"/>
      <c r="AX95" s="46"/>
      <c r="AY95" s="46"/>
      <c r="AZ95" s="46"/>
      <c r="BA95" s="46"/>
      <c r="BB95" s="46"/>
    </row>
    <row r="96" spans="1:54" s="64" customFormat="1" ht="18.75">
      <c r="A96" s="61"/>
      <c r="B96" s="62"/>
      <c r="C96" s="63"/>
      <c r="D96" s="63"/>
      <c r="AQ96" s="46"/>
      <c r="AR96" s="46"/>
      <c r="AS96" s="46"/>
      <c r="AT96" s="46"/>
      <c r="AU96" s="46"/>
      <c r="AV96" s="46"/>
      <c r="AW96" s="46"/>
      <c r="AX96" s="46"/>
      <c r="AY96" s="46"/>
      <c r="AZ96" s="46"/>
      <c r="BA96" s="46"/>
      <c r="BB96" s="46"/>
    </row>
    <row r="97" spans="1:54" s="64" customFormat="1" ht="18.75">
      <c r="A97" s="61"/>
      <c r="B97" s="62"/>
      <c r="C97" s="63"/>
      <c r="D97" s="63"/>
      <c r="AQ97" s="46"/>
      <c r="AR97" s="46"/>
      <c r="AS97" s="46"/>
      <c r="AT97" s="46"/>
      <c r="AU97" s="46"/>
      <c r="AV97" s="46"/>
      <c r="AW97" s="46"/>
      <c r="AX97" s="46"/>
      <c r="AY97" s="46"/>
      <c r="AZ97" s="46"/>
      <c r="BA97" s="46"/>
      <c r="BB97" s="46"/>
    </row>
    <row r="98" spans="1:54" s="64" customFormat="1" ht="18.75">
      <c r="A98" s="61"/>
      <c r="B98" s="62"/>
      <c r="C98" s="63"/>
      <c r="D98" s="63"/>
      <c r="AQ98" s="46"/>
      <c r="AR98" s="46"/>
      <c r="AS98" s="46"/>
      <c r="AT98" s="46"/>
      <c r="AU98" s="46"/>
      <c r="AV98" s="46"/>
      <c r="AW98" s="46"/>
      <c r="AX98" s="46"/>
      <c r="AY98" s="46"/>
      <c r="AZ98" s="46"/>
      <c r="BA98" s="46"/>
      <c r="BB98" s="46"/>
    </row>
    <row r="99" spans="1:54" s="64" customFormat="1" ht="18.75">
      <c r="A99" s="61"/>
      <c r="B99" s="62"/>
      <c r="C99" s="63"/>
      <c r="D99" s="63"/>
      <c r="AQ99" s="46"/>
      <c r="AR99" s="46"/>
      <c r="AS99" s="46"/>
      <c r="AT99" s="46"/>
      <c r="AU99" s="46"/>
      <c r="AV99" s="46"/>
      <c r="AW99" s="46"/>
      <c r="AX99" s="46"/>
      <c r="AY99" s="46"/>
      <c r="AZ99" s="46"/>
      <c r="BA99" s="46"/>
      <c r="BB99" s="46"/>
    </row>
    <row r="100" spans="1:54" s="64" customFormat="1" ht="18.75">
      <c r="A100" s="61"/>
      <c r="B100" s="62"/>
      <c r="C100" s="63"/>
      <c r="D100" s="63"/>
      <c r="AQ100" s="46"/>
      <c r="AR100" s="46"/>
      <c r="AS100" s="46"/>
      <c r="AT100" s="46"/>
      <c r="AU100" s="46"/>
      <c r="AV100" s="46"/>
      <c r="AW100" s="46"/>
      <c r="AX100" s="46"/>
      <c r="AY100" s="46"/>
      <c r="AZ100" s="46"/>
      <c r="BA100" s="46"/>
      <c r="BB100" s="46"/>
    </row>
    <row r="101" spans="1:54" s="64" customFormat="1" ht="18.75">
      <c r="A101" s="61"/>
      <c r="B101" s="62"/>
      <c r="C101" s="63"/>
      <c r="D101" s="63"/>
      <c r="AQ101" s="46"/>
      <c r="AR101" s="46"/>
      <c r="AS101" s="46"/>
      <c r="AT101" s="46"/>
      <c r="AU101" s="46"/>
      <c r="AV101" s="46"/>
      <c r="AW101" s="46"/>
      <c r="AX101" s="46"/>
      <c r="AY101" s="46"/>
      <c r="AZ101" s="46"/>
      <c r="BA101" s="46"/>
      <c r="BB101" s="46"/>
    </row>
    <row r="102" spans="1:54" s="64" customFormat="1" ht="18.75">
      <c r="A102" s="61"/>
      <c r="B102" s="62"/>
      <c r="C102" s="63"/>
      <c r="D102" s="63"/>
      <c r="AQ102" s="46"/>
      <c r="AR102" s="46"/>
      <c r="AS102" s="46"/>
      <c r="AT102" s="46"/>
      <c r="AU102" s="46"/>
      <c r="AV102" s="46"/>
      <c r="AW102" s="46"/>
      <c r="AX102" s="46"/>
      <c r="AY102" s="46"/>
      <c r="AZ102" s="46"/>
      <c r="BA102" s="46"/>
      <c r="BB102" s="46"/>
    </row>
    <row r="103" spans="1:54" s="64" customFormat="1" ht="18.75">
      <c r="A103" s="61"/>
      <c r="B103" s="62"/>
      <c r="C103" s="63"/>
      <c r="D103" s="63"/>
      <c r="AQ103" s="46"/>
      <c r="AR103" s="46"/>
      <c r="AS103" s="46"/>
      <c r="AT103" s="46"/>
      <c r="AU103" s="46"/>
      <c r="AV103" s="46"/>
      <c r="AW103" s="46"/>
      <c r="AX103" s="46"/>
      <c r="AY103" s="46"/>
      <c r="AZ103" s="46"/>
      <c r="BA103" s="46"/>
      <c r="BB103" s="46"/>
    </row>
    <row r="104" spans="1:54" s="64" customFormat="1" ht="18.75">
      <c r="A104" s="61"/>
      <c r="B104" s="62"/>
      <c r="C104" s="63"/>
      <c r="D104" s="63"/>
      <c r="AQ104" s="46"/>
      <c r="AR104" s="46"/>
      <c r="AS104" s="46"/>
      <c r="AT104" s="46"/>
      <c r="AU104" s="46"/>
      <c r="AV104" s="46"/>
      <c r="AW104" s="46"/>
      <c r="AX104" s="46"/>
      <c r="AY104" s="46"/>
      <c r="AZ104" s="46"/>
      <c r="BA104" s="46"/>
      <c r="BB104" s="46"/>
    </row>
    <row r="105" spans="1:54" s="64" customFormat="1" ht="18.75">
      <c r="A105" s="61"/>
      <c r="B105" s="62"/>
      <c r="C105" s="63"/>
      <c r="D105" s="63"/>
      <c r="AQ105" s="46"/>
      <c r="AR105" s="46"/>
      <c r="AS105" s="46"/>
      <c r="AT105" s="46"/>
      <c r="AU105" s="46"/>
      <c r="AV105" s="46"/>
      <c r="AW105" s="46"/>
      <c r="AX105" s="46"/>
      <c r="AY105" s="46"/>
      <c r="AZ105" s="46"/>
      <c r="BA105" s="46"/>
      <c r="BB105" s="46"/>
    </row>
    <row r="106" spans="1:54" s="64" customFormat="1" ht="18.75">
      <c r="A106" s="61"/>
      <c r="B106" s="62"/>
      <c r="C106" s="63"/>
      <c r="D106" s="63"/>
      <c r="AQ106" s="46"/>
      <c r="AR106" s="46"/>
      <c r="AS106" s="46"/>
      <c r="AT106" s="46"/>
      <c r="AU106" s="46"/>
      <c r="AV106" s="46"/>
      <c r="AW106" s="46"/>
      <c r="AX106" s="46"/>
      <c r="AY106" s="46"/>
      <c r="AZ106" s="46"/>
      <c r="BA106" s="46"/>
      <c r="BB106" s="46"/>
    </row>
    <row r="107" spans="1:54" s="64" customFormat="1" ht="18.75">
      <c r="A107" s="61"/>
      <c r="B107" s="62"/>
      <c r="C107" s="63"/>
      <c r="D107" s="63"/>
      <c r="AQ107" s="46"/>
      <c r="AR107" s="46"/>
      <c r="AS107" s="46"/>
      <c r="AT107" s="46"/>
      <c r="AU107" s="46"/>
      <c r="AV107" s="46"/>
      <c r="AW107" s="46"/>
      <c r="AX107" s="46"/>
      <c r="AY107" s="46"/>
      <c r="AZ107" s="46"/>
      <c r="BA107" s="46"/>
      <c r="BB107" s="46"/>
    </row>
    <row r="108" spans="1:54" s="64" customFormat="1" ht="18.75">
      <c r="A108" s="61"/>
      <c r="B108" s="62"/>
      <c r="C108" s="63"/>
      <c r="D108" s="63"/>
      <c r="AQ108" s="46"/>
      <c r="AR108" s="46"/>
      <c r="AS108" s="46"/>
      <c r="AT108" s="46"/>
      <c r="AU108" s="46"/>
      <c r="AV108" s="46"/>
      <c r="AW108" s="46"/>
      <c r="AX108" s="46"/>
      <c r="AY108" s="46"/>
      <c r="AZ108" s="46"/>
      <c r="BA108" s="46"/>
      <c r="BB108" s="46"/>
    </row>
    <row r="109" spans="1:54" s="64" customFormat="1" ht="18.75">
      <c r="A109" s="61"/>
      <c r="B109" s="62"/>
      <c r="C109" s="63"/>
      <c r="D109" s="63"/>
      <c r="AQ109" s="46"/>
      <c r="AR109" s="46"/>
      <c r="AS109" s="46"/>
      <c r="AT109" s="46"/>
      <c r="AU109" s="46"/>
      <c r="AV109" s="46"/>
      <c r="AW109" s="46"/>
      <c r="AX109" s="46"/>
      <c r="AY109" s="46"/>
      <c r="AZ109" s="46"/>
      <c r="BA109" s="46"/>
      <c r="BB109" s="46"/>
    </row>
    <row r="110" spans="1:54" s="64" customFormat="1" ht="18.75">
      <c r="A110" s="61"/>
      <c r="B110" s="62"/>
      <c r="C110" s="63"/>
      <c r="D110" s="63"/>
      <c r="AQ110" s="46"/>
      <c r="AR110" s="46"/>
      <c r="AS110" s="46"/>
      <c r="AT110" s="46"/>
      <c r="AU110" s="46"/>
      <c r="AV110" s="46"/>
      <c r="AW110" s="46"/>
      <c r="AX110" s="46"/>
      <c r="AY110" s="46"/>
      <c r="AZ110" s="46"/>
      <c r="BA110" s="46"/>
      <c r="BB110" s="46"/>
    </row>
    <row r="111" spans="1:54" s="64" customFormat="1" ht="18.75">
      <c r="A111" s="61"/>
      <c r="B111" s="62"/>
      <c r="C111" s="63"/>
      <c r="D111" s="63"/>
      <c r="AQ111" s="46"/>
      <c r="AR111" s="46"/>
      <c r="AS111" s="46"/>
      <c r="AT111" s="46"/>
      <c r="AU111" s="46"/>
      <c r="AV111" s="46"/>
      <c r="AW111" s="46"/>
      <c r="AX111" s="46"/>
      <c r="AY111" s="46"/>
      <c r="AZ111" s="46"/>
      <c r="BA111" s="46"/>
      <c r="BB111" s="46"/>
    </row>
    <row r="112" spans="1:54" s="64" customFormat="1" ht="18.75">
      <c r="A112" s="61"/>
      <c r="B112" s="62"/>
      <c r="C112" s="63"/>
      <c r="D112" s="63"/>
      <c r="AQ112" s="46"/>
      <c r="AR112" s="46"/>
      <c r="AS112" s="46"/>
      <c r="AT112" s="46"/>
      <c r="AU112" s="46"/>
      <c r="AV112" s="46"/>
      <c r="AW112" s="46"/>
      <c r="AX112" s="46"/>
      <c r="AY112" s="46"/>
      <c r="AZ112" s="46"/>
      <c r="BA112" s="46"/>
      <c r="BB112" s="46"/>
    </row>
    <row r="113" spans="1:54" s="64" customFormat="1" ht="18.75">
      <c r="A113" s="61"/>
      <c r="B113" s="62"/>
      <c r="C113" s="63"/>
      <c r="D113" s="63"/>
      <c r="AQ113" s="46"/>
      <c r="AR113" s="46"/>
      <c r="AS113" s="46"/>
      <c r="AT113" s="46"/>
      <c r="AU113" s="46"/>
      <c r="AV113" s="46"/>
      <c r="AW113" s="46"/>
      <c r="AX113" s="46"/>
      <c r="AY113" s="46"/>
      <c r="AZ113" s="46"/>
      <c r="BA113" s="46"/>
      <c r="BB113" s="46"/>
    </row>
    <row r="114" spans="1:54" s="64" customFormat="1" ht="18.75">
      <c r="A114" s="61"/>
      <c r="B114" s="62"/>
      <c r="C114" s="63"/>
      <c r="D114" s="63"/>
      <c r="AQ114" s="46"/>
      <c r="AR114" s="46"/>
      <c r="AS114" s="46"/>
      <c r="AT114" s="46"/>
      <c r="AU114" s="46"/>
      <c r="AV114" s="46"/>
      <c r="AW114" s="46"/>
      <c r="AX114" s="46"/>
      <c r="AY114" s="46"/>
      <c r="AZ114" s="46"/>
      <c r="BA114" s="46"/>
      <c r="BB114" s="46"/>
    </row>
    <row r="115" spans="1:54" s="64" customFormat="1" ht="18.75">
      <c r="A115" s="61"/>
      <c r="B115" s="62"/>
      <c r="C115" s="63"/>
      <c r="D115" s="63"/>
      <c r="AQ115" s="46"/>
      <c r="AR115" s="46"/>
      <c r="AS115" s="46"/>
      <c r="AT115" s="46"/>
      <c r="AU115" s="46"/>
      <c r="AV115" s="46"/>
      <c r="AW115" s="46"/>
      <c r="AX115" s="46"/>
      <c r="AY115" s="46"/>
      <c r="AZ115" s="46"/>
      <c r="BA115" s="46"/>
      <c r="BB115" s="46"/>
    </row>
    <row r="116" spans="1:54" s="64" customFormat="1" ht="18.75">
      <c r="A116" s="61"/>
      <c r="B116" s="62"/>
      <c r="C116" s="63"/>
      <c r="D116" s="63"/>
      <c r="AQ116" s="46"/>
      <c r="AR116" s="46"/>
      <c r="AS116" s="46"/>
      <c r="AT116" s="46"/>
      <c r="AU116" s="46"/>
      <c r="AV116" s="46"/>
      <c r="AW116" s="46"/>
      <c r="AX116" s="46"/>
      <c r="AY116" s="46"/>
      <c r="AZ116" s="46"/>
      <c r="BA116" s="46"/>
      <c r="BB116" s="46"/>
    </row>
    <row r="117" spans="1:54" s="64" customFormat="1" ht="18.75">
      <c r="A117" s="61"/>
      <c r="B117" s="62"/>
      <c r="C117" s="63"/>
      <c r="D117" s="63"/>
      <c r="AQ117" s="46"/>
      <c r="AR117" s="46"/>
      <c r="AS117" s="46"/>
      <c r="AT117" s="46"/>
      <c r="AU117" s="46"/>
      <c r="AV117" s="46"/>
      <c r="AW117" s="46"/>
      <c r="AX117" s="46"/>
      <c r="AY117" s="46"/>
      <c r="AZ117" s="46"/>
      <c r="BA117" s="46"/>
      <c r="BB117" s="46"/>
    </row>
    <row r="118" spans="1:54" s="64" customFormat="1" ht="18.75">
      <c r="A118" s="61"/>
      <c r="B118" s="62"/>
      <c r="C118" s="63"/>
      <c r="D118" s="63"/>
      <c r="AQ118" s="46"/>
      <c r="AR118" s="46"/>
      <c r="AS118" s="46"/>
      <c r="AT118" s="46"/>
      <c r="AU118" s="46"/>
      <c r="AV118" s="46"/>
      <c r="AW118" s="46"/>
      <c r="AX118" s="46"/>
      <c r="AY118" s="46"/>
      <c r="AZ118" s="46"/>
      <c r="BA118" s="46"/>
      <c r="BB118" s="46"/>
    </row>
    <row r="119" spans="1:54" s="64" customFormat="1" ht="18.75">
      <c r="A119" s="61"/>
      <c r="B119" s="62"/>
      <c r="C119" s="63"/>
      <c r="D119" s="63"/>
      <c r="AQ119" s="46"/>
      <c r="AR119" s="46"/>
      <c r="AS119" s="46"/>
      <c r="AT119" s="46"/>
      <c r="AU119" s="46"/>
      <c r="AV119" s="46"/>
      <c r="AW119" s="46"/>
      <c r="AX119" s="46"/>
      <c r="AY119" s="46"/>
      <c r="AZ119" s="46"/>
      <c r="BA119" s="46"/>
      <c r="BB119" s="46"/>
    </row>
    <row r="120" spans="1:54" s="64" customFormat="1" ht="18.75">
      <c r="A120" s="61"/>
      <c r="B120" s="62"/>
      <c r="C120" s="63"/>
      <c r="D120" s="63"/>
      <c r="AQ120" s="46"/>
      <c r="AR120" s="46"/>
      <c r="AS120" s="46"/>
      <c r="AT120" s="46"/>
      <c r="AU120" s="46"/>
      <c r="AV120" s="46"/>
      <c r="AW120" s="46"/>
      <c r="AX120" s="46"/>
      <c r="AY120" s="46"/>
      <c r="AZ120" s="46"/>
      <c r="BA120" s="46"/>
      <c r="BB120" s="46"/>
    </row>
    <row r="121" spans="1:54" s="64" customFormat="1" ht="18.75">
      <c r="A121" s="61"/>
      <c r="B121" s="62"/>
      <c r="C121" s="63"/>
      <c r="D121" s="63"/>
      <c r="AQ121" s="46"/>
      <c r="AR121" s="46"/>
      <c r="AS121" s="46"/>
      <c r="AT121" s="46"/>
      <c r="AU121" s="46"/>
      <c r="AV121" s="46"/>
      <c r="AW121" s="46"/>
      <c r="AX121" s="46"/>
      <c r="AY121" s="46"/>
      <c r="AZ121" s="46"/>
      <c r="BA121" s="46"/>
      <c r="BB121" s="46"/>
    </row>
    <row r="122" spans="1:54" s="64" customFormat="1" ht="18.75">
      <c r="A122" s="61"/>
      <c r="B122" s="62"/>
      <c r="C122" s="63"/>
      <c r="D122" s="63"/>
      <c r="AQ122" s="46"/>
      <c r="AR122" s="46"/>
      <c r="AS122" s="46"/>
      <c r="AT122" s="46"/>
      <c r="AU122" s="46"/>
      <c r="AV122" s="46"/>
      <c r="AW122" s="46"/>
      <c r="AX122" s="46"/>
      <c r="AY122" s="46"/>
      <c r="AZ122" s="46"/>
      <c r="BA122" s="46"/>
      <c r="BB122" s="46"/>
    </row>
    <row r="123" spans="1:54" s="64" customFormat="1" ht="18.75">
      <c r="A123" s="61"/>
      <c r="B123" s="62"/>
      <c r="C123" s="63"/>
      <c r="D123" s="63"/>
      <c r="AQ123" s="46"/>
      <c r="AR123" s="46"/>
      <c r="AS123" s="46"/>
      <c r="AT123" s="46"/>
      <c r="AU123" s="46"/>
      <c r="AV123" s="46"/>
      <c r="AW123" s="46"/>
      <c r="AX123" s="46"/>
      <c r="AY123" s="46"/>
      <c r="AZ123" s="46"/>
      <c r="BA123" s="46"/>
      <c r="BB123" s="46"/>
    </row>
    <row r="124" spans="1:54" s="64" customFormat="1" ht="18.75">
      <c r="A124" s="61"/>
      <c r="B124" s="62"/>
      <c r="C124" s="63"/>
      <c r="D124" s="63"/>
      <c r="AQ124" s="46"/>
      <c r="AR124" s="46"/>
      <c r="AS124" s="46"/>
      <c r="AT124" s="46"/>
      <c r="AU124" s="46"/>
      <c r="AV124" s="46"/>
      <c r="AW124" s="46"/>
      <c r="AX124" s="46"/>
      <c r="AY124" s="46"/>
      <c r="AZ124" s="46"/>
      <c r="BA124" s="46"/>
      <c r="BB124" s="46"/>
    </row>
    <row r="125" spans="1:54" s="64" customFormat="1" ht="18.75">
      <c r="A125" s="61"/>
      <c r="B125" s="62"/>
      <c r="C125" s="63"/>
      <c r="D125" s="63"/>
      <c r="AQ125" s="46"/>
      <c r="AR125" s="46"/>
      <c r="AS125" s="46"/>
      <c r="AT125" s="46"/>
      <c r="AU125" s="46"/>
      <c r="AV125" s="46"/>
      <c r="AW125" s="46"/>
      <c r="AX125" s="46"/>
      <c r="AY125" s="46"/>
      <c r="AZ125" s="46"/>
      <c r="BA125" s="46"/>
      <c r="BB125" s="46"/>
    </row>
    <row r="126" spans="1:54" s="64" customFormat="1" ht="18.75">
      <c r="A126" s="61"/>
      <c r="B126" s="62"/>
      <c r="C126" s="63"/>
      <c r="D126" s="63"/>
      <c r="AQ126" s="46"/>
      <c r="AR126" s="46"/>
      <c r="AS126" s="46"/>
      <c r="AT126" s="46"/>
      <c r="AU126" s="46"/>
      <c r="AV126" s="46"/>
      <c r="AW126" s="46"/>
      <c r="AX126" s="46"/>
      <c r="AY126" s="46"/>
      <c r="AZ126" s="46"/>
      <c r="BA126" s="46"/>
      <c r="BB126" s="46"/>
    </row>
    <row r="127" spans="1:54" s="64" customFormat="1" ht="18.75">
      <c r="A127" s="61"/>
      <c r="B127" s="62"/>
      <c r="C127" s="63"/>
      <c r="D127" s="63"/>
      <c r="AQ127" s="46"/>
      <c r="AR127" s="46"/>
      <c r="AS127" s="46"/>
      <c r="AT127" s="46"/>
      <c r="AU127" s="46"/>
      <c r="AV127" s="46"/>
      <c r="AW127" s="46"/>
      <c r="AX127" s="46"/>
      <c r="AY127" s="46"/>
      <c r="AZ127" s="46"/>
      <c r="BA127" s="46"/>
      <c r="BB127" s="46"/>
    </row>
    <row r="128" spans="1:54" s="64" customFormat="1" ht="18.75">
      <c r="A128" s="61"/>
      <c r="B128" s="62"/>
      <c r="C128" s="63"/>
      <c r="D128" s="63"/>
      <c r="AQ128" s="46"/>
      <c r="AR128" s="46"/>
      <c r="AS128" s="46"/>
      <c r="AT128" s="46"/>
      <c r="AU128" s="46"/>
      <c r="AV128" s="46"/>
      <c r="AW128" s="46"/>
      <c r="AX128" s="46"/>
      <c r="AY128" s="46"/>
      <c r="AZ128" s="46"/>
      <c r="BA128" s="46"/>
      <c r="BB128" s="46"/>
    </row>
    <row r="129" spans="1:54" s="64" customFormat="1" ht="18.75">
      <c r="A129" s="61"/>
      <c r="B129" s="62"/>
      <c r="C129" s="63"/>
      <c r="D129" s="63"/>
      <c r="AQ129" s="46"/>
      <c r="AR129" s="46"/>
      <c r="AS129" s="46"/>
      <c r="AT129" s="46"/>
      <c r="AU129" s="46"/>
      <c r="AV129" s="46"/>
      <c r="AW129" s="46"/>
      <c r="AX129" s="46"/>
      <c r="AY129" s="46"/>
      <c r="AZ129" s="46"/>
      <c r="BA129" s="46"/>
      <c r="BB129" s="46"/>
    </row>
    <row r="130" spans="1:54" s="64" customFormat="1" ht="18.75">
      <c r="A130" s="61"/>
      <c r="B130" s="62"/>
      <c r="C130" s="63"/>
      <c r="D130" s="63"/>
      <c r="AQ130" s="46"/>
      <c r="AR130" s="46"/>
      <c r="AS130" s="46"/>
      <c r="AT130" s="46"/>
      <c r="AU130" s="46"/>
      <c r="AV130" s="46"/>
      <c r="AW130" s="46"/>
      <c r="AX130" s="46"/>
      <c r="AY130" s="46"/>
      <c r="AZ130" s="46"/>
      <c r="BA130" s="46"/>
      <c r="BB130" s="46"/>
    </row>
    <row r="131" spans="1:54" s="64" customFormat="1" ht="18.75">
      <c r="A131" s="61"/>
      <c r="B131" s="62"/>
      <c r="C131" s="63"/>
      <c r="D131" s="63"/>
      <c r="AQ131" s="46"/>
      <c r="AR131" s="46"/>
      <c r="AS131" s="46"/>
      <c r="AT131" s="46"/>
      <c r="AU131" s="46"/>
      <c r="AV131" s="46"/>
      <c r="AW131" s="46"/>
      <c r="AX131" s="46"/>
      <c r="AY131" s="46"/>
      <c r="AZ131" s="46"/>
      <c r="BA131" s="46"/>
      <c r="BB131" s="46"/>
    </row>
    <row r="132" spans="1:54" s="64" customFormat="1" ht="18.75">
      <c r="A132" s="61"/>
      <c r="B132" s="62"/>
      <c r="C132" s="63"/>
      <c r="D132" s="63"/>
      <c r="AQ132" s="46"/>
      <c r="AR132" s="46"/>
      <c r="AS132" s="46"/>
      <c r="AT132" s="46"/>
      <c r="AU132" s="46"/>
      <c r="AV132" s="46"/>
      <c r="AW132" s="46"/>
      <c r="AX132" s="46"/>
      <c r="AY132" s="46"/>
      <c r="AZ132" s="46"/>
      <c r="BA132" s="46"/>
      <c r="BB132" s="46"/>
    </row>
    <row r="133" spans="1:54" s="64" customFormat="1" ht="18.75">
      <c r="A133" s="61"/>
      <c r="B133" s="62"/>
      <c r="C133" s="63"/>
      <c r="D133" s="63"/>
      <c r="AQ133" s="46"/>
      <c r="AR133" s="46"/>
      <c r="AS133" s="46"/>
      <c r="AT133" s="46"/>
      <c r="AU133" s="46"/>
      <c r="AV133" s="46"/>
      <c r="AW133" s="46"/>
      <c r="AX133" s="46"/>
      <c r="AY133" s="46"/>
      <c r="AZ133" s="46"/>
      <c r="BA133" s="46"/>
      <c r="BB133" s="46"/>
    </row>
    <row r="134" spans="1:54" s="64" customFormat="1" ht="18.75">
      <c r="A134" s="61"/>
      <c r="B134" s="62"/>
      <c r="C134" s="63"/>
      <c r="D134" s="63"/>
      <c r="AQ134" s="46"/>
      <c r="AR134" s="46"/>
      <c r="AS134" s="46"/>
      <c r="AT134" s="46"/>
      <c r="AU134" s="46"/>
      <c r="AV134" s="46"/>
      <c r="AW134" s="46"/>
      <c r="AX134" s="46"/>
      <c r="AY134" s="46"/>
      <c r="AZ134" s="46"/>
      <c r="BA134" s="46"/>
      <c r="BB134" s="46"/>
    </row>
    <row r="135" spans="1:54" s="64" customFormat="1" ht="18.75">
      <c r="A135" s="61"/>
      <c r="B135" s="62"/>
      <c r="C135" s="63"/>
      <c r="D135" s="63"/>
      <c r="AQ135" s="46"/>
      <c r="AR135" s="46"/>
      <c r="AS135" s="46"/>
      <c r="AT135" s="46"/>
      <c r="AU135" s="46"/>
      <c r="AV135" s="46"/>
      <c r="AW135" s="46"/>
      <c r="AX135" s="46"/>
      <c r="AY135" s="46"/>
      <c r="AZ135" s="46"/>
      <c r="BA135" s="46"/>
      <c r="BB135" s="46"/>
    </row>
    <row r="136" spans="1:54" s="64" customFormat="1" ht="18.75">
      <c r="A136" s="61"/>
      <c r="B136" s="62"/>
      <c r="C136" s="63"/>
      <c r="D136" s="63"/>
      <c r="AQ136" s="46"/>
      <c r="AR136" s="46"/>
      <c r="AS136" s="46"/>
      <c r="AT136" s="46"/>
      <c r="AU136" s="46"/>
      <c r="AV136" s="46"/>
      <c r="AW136" s="46"/>
      <c r="AX136" s="46"/>
      <c r="AY136" s="46"/>
      <c r="AZ136" s="46"/>
      <c r="BA136" s="46"/>
      <c r="BB136" s="46"/>
    </row>
    <row r="137" spans="1:54" s="64" customFormat="1" ht="18.75">
      <c r="A137" s="61"/>
      <c r="B137" s="62"/>
      <c r="C137" s="63"/>
      <c r="D137" s="63"/>
      <c r="AQ137" s="46"/>
      <c r="AR137" s="46"/>
      <c r="AS137" s="46"/>
      <c r="AT137" s="46"/>
      <c r="AU137" s="46"/>
      <c r="AV137" s="46"/>
      <c r="AW137" s="46"/>
      <c r="AX137" s="46"/>
      <c r="AY137" s="46"/>
      <c r="AZ137" s="46"/>
      <c r="BA137" s="46"/>
      <c r="BB137" s="46"/>
    </row>
    <row r="138" spans="1:54" s="64" customFormat="1" ht="18.75">
      <c r="A138" s="61"/>
      <c r="B138" s="62"/>
      <c r="C138" s="63"/>
      <c r="D138" s="63"/>
      <c r="AQ138" s="46"/>
      <c r="AR138" s="46"/>
      <c r="AS138" s="46"/>
      <c r="AT138" s="46"/>
      <c r="AU138" s="46"/>
      <c r="AV138" s="46"/>
      <c r="AW138" s="46"/>
      <c r="AX138" s="46"/>
      <c r="AY138" s="46"/>
      <c r="AZ138" s="46"/>
      <c r="BA138" s="46"/>
      <c r="BB138" s="46"/>
    </row>
    <row r="139" spans="1:54" s="64" customFormat="1" ht="18.75">
      <c r="A139" s="61"/>
      <c r="B139" s="62"/>
      <c r="C139" s="63"/>
      <c r="D139" s="63"/>
      <c r="AQ139" s="46"/>
      <c r="AR139" s="46"/>
      <c r="AS139" s="46"/>
      <c r="AT139" s="46"/>
      <c r="AU139" s="46"/>
      <c r="AV139" s="46"/>
      <c r="AW139" s="46"/>
      <c r="AX139" s="46"/>
      <c r="AY139" s="46"/>
      <c r="AZ139" s="46"/>
      <c r="BA139" s="46"/>
      <c r="BB139" s="46"/>
    </row>
    <row r="140" spans="1:54" s="64" customFormat="1" ht="18.75">
      <c r="A140" s="61"/>
      <c r="B140" s="62"/>
      <c r="C140" s="63"/>
      <c r="D140" s="63"/>
      <c r="AQ140" s="46"/>
      <c r="AR140" s="46"/>
      <c r="AS140" s="46"/>
      <c r="AT140" s="46"/>
      <c r="AU140" s="46"/>
      <c r="AV140" s="46"/>
      <c r="AW140" s="46"/>
      <c r="AX140" s="46"/>
      <c r="AY140" s="46"/>
      <c r="AZ140" s="46"/>
      <c r="BA140" s="46"/>
      <c r="BB140" s="46"/>
    </row>
    <row r="141" spans="1:54" s="64" customFormat="1" ht="18.75">
      <c r="A141" s="61"/>
      <c r="B141" s="62"/>
      <c r="C141" s="63"/>
      <c r="D141" s="63"/>
      <c r="AQ141" s="46"/>
      <c r="AR141" s="46"/>
      <c r="AS141" s="46"/>
      <c r="AT141" s="46"/>
      <c r="AU141" s="46"/>
      <c r="AV141" s="46"/>
      <c r="AW141" s="46"/>
      <c r="AX141" s="46"/>
      <c r="AY141" s="46"/>
      <c r="AZ141" s="46"/>
      <c r="BA141" s="46"/>
      <c r="BB141" s="46"/>
    </row>
    <row r="142" spans="1:54" s="64" customFormat="1" ht="18.75">
      <c r="A142" s="61"/>
      <c r="B142" s="62"/>
      <c r="C142" s="63"/>
      <c r="D142" s="63"/>
      <c r="AQ142" s="46"/>
      <c r="AR142" s="46"/>
      <c r="AS142" s="46"/>
      <c r="AT142" s="46"/>
      <c r="AU142" s="46"/>
      <c r="AV142" s="46"/>
      <c r="AW142" s="46"/>
      <c r="AX142" s="46"/>
      <c r="AY142" s="46"/>
      <c r="AZ142" s="46"/>
      <c r="BA142" s="46"/>
      <c r="BB142" s="46"/>
    </row>
    <row r="143" spans="1:54" s="64" customFormat="1" ht="18.75">
      <c r="A143" s="61"/>
      <c r="B143" s="62"/>
      <c r="C143" s="63"/>
      <c r="D143" s="63"/>
      <c r="AQ143" s="46"/>
      <c r="AR143" s="46"/>
      <c r="AS143" s="46"/>
      <c r="AT143" s="46"/>
      <c r="AU143" s="46"/>
      <c r="AV143" s="46"/>
      <c r="AW143" s="46"/>
      <c r="AX143" s="46"/>
      <c r="AY143" s="46"/>
      <c r="AZ143" s="46"/>
      <c r="BA143" s="46"/>
      <c r="BB143" s="46"/>
    </row>
    <row r="144" spans="1:54" s="64" customFormat="1" ht="18.75">
      <c r="A144" s="61"/>
      <c r="B144" s="62"/>
      <c r="C144" s="63"/>
      <c r="D144" s="63"/>
      <c r="AQ144" s="46"/>
      <c r="AR144" s="46"/>
      <c r="AS144" s="46"/>
      <c r="AT144" s="46"/>
      <c r="AU144" s="46"/>
      <c r="AV144" s="46"/>
      <c r="AW144" s="46"/>
      <c r="AX144" s="46"/>
      <c r="AY144" s="46"/>
      <c r="AZ144" s="46"/>
      <c r="BA144" s="46"/>
      <c r="BB144" s="46"/>
    </row>
    <row r="145" spans="1:54" s="64" customFormat="1" ht="18.75">
      <c r="A145" s="61"/>
      <c r="B145" s="62"/>
      <c r="C145" s="63"/>
      <c r="D145" s="63"/>
      <c r="AQ145" s="46"/>
      <c r="AR145" s="46"/>
      <c r="AS145" s="46"/>
      <c r="AT145" s="46"/>
      <c r="AU145" s="46"/>
      <c r="AV145" s="46"/>
      <c r="AW145" s="46"/>
      <c r="AX145" s="46"/>
      <c r="AY145" s="46"/>
      <c r="AZ145" s="46"/>
      <c r="BA145" s="46"/>
      <c r="BB145" s="46"/>
    </row>
    <row r="146" spans="1:54" s="64" customFormat="1" ht="18.75">
      <c r="A146" s="61"/>
      <c r="B146" s="62"/>
      <c r="C146" s="63"/>
      <c r="D146" s="63"/>
      <c r="AQ146" s="46"/>
      <c r="AR146" s="46"/>
      <c r="AS146" s="46"/>
      <c r="AT146" s="46"/>
      <c r="AU146" s="46"/>
      <c r="AV146" s="46"/>
      <c r="AW146" s="46"/>
      <c r="AX146" s="46"/>
      <c r="AY146" s="46"/>
      <c r="AZ146" s="46"/>
      <c r="BA146" s="46"/>
      <c r="BB146" s="46"/>
    </row>
    <row r="147" spans="1:54" s="64" customFormat="1" ht="18.75">
      <c r="A147" s="61"/>
      <c r="B147" s="62"/>
      <c r="C147" s="63"/>
      <c r="D147" s="63"/>
      <c r="AQ147" s="46"/>
      <c r="AR147" s="46"/>
      <c r="AS147" s="46"/>
      <c r="AT147" s="46"/>
      <c r="AU147" s="46"/>
      <c r="AV147" s="46"/>
      <c r="AW147" s="46"/>
      <c r="AX147" s="46"/>
      <c r="AY147" s="46"/>
      <c r="AZ147" s="46"/>
      <c r="BA147" s="46"/>
      <c r="BB147" s="46"/>
    </row>
    <row r="148" spans="1:54" s="64" customFormat="1" ht="18.75">
      <c r="A148" s="61"/>
      <c r="B148" s="62"/>
      <c r="C148" s="63"/>
      <c r="D148" s="63"/>
      <c r="AQ148" s="46"/>
      <c r="AR148" s="46"/>
      <c r="AS148" s="46"/>
      <c r="AT148" s="46"/>
      <c r="AU148" s="46"/>
      <c r="AV148" s="46"/>
      <c r="AW148" s="46"/>
      <c r="AX148" s="46"/>
      <c r="AY148" s="46"/>
      <c r="AZ148" s="46"/>
      <c r="BA148" s="46"/>
      <c r="BB148" s="46"/>
    </row>
    <row r="149" spans="1:54" s="64" customFormat="1" ht="18.75">
      <c r="A149" s="61"/>
      <c r="B149" s="62"/>
      <c r="C149" s="63"/>
      <c r="D149" s="63"/>
      <c r="AQ149" s="46"/>
      <c r="AR149" s="46"/>
      <c r="AS149" s="46"/>
      <c r="AT149" s="46"/>
      <c r="AU149" s="46"/>
      <c r="AV149" s="46"/>
      <c r="AW149" s="46"/>
      <c r="AX149" s="46"/>
      <c r="AY149" s="46"/>
      <c r="AZ149" s="46"/>
      <c r="BA149" s="46"/>
      <c r="BB149" s="46"/>
    </row>
    <row r="150" spans="1:54" s="64" customFormat="1" ht="18.75">
      <c r="A150" s="61"/>
      <c r="B150" s="62"/>
      <c r="C150" s="63"/>
      <c r="D150" s="63"/>
      <c r="AQ150" s="46"/>
      <c r="AR150" s="46"/>
      <c r="AS150" s="46"/>
      <c r="AT150" s="46"/>
      <c r="AU150" s="46"/>
      <c r="AV150" s="46"/>
      <c r="AW150" s="46"/>
      <c r="AX150" s="46"/>
      <c r="AY150" s="46"/>
      <c r="AZ150" s="46"/>
      <c r="BA150" s="46"/>
      <c r="BB150" s="46"/>
    </row>
    <row r="151" spans="1:54" s="64" customFormat="1" ht="18.75">
      <c r="A151" s="61"/>
      <c r="B151" s="62"/>
      <c r="C151" s="63"/>
      <c r="D151" s="63"/>
      <c r="AQ151" s="46"/>
      <c r="AR151" s="46"/>
      <c r="AS151" s="46"/>
      <c r="AT151" s="46"/>
      <c r="AU151" s="46"/>
      <c r="AV151" s="46"/>
      <c r="AW151" s="46"/>
      <c r="AX151" s="46"/>
      <c r="AY151" s="46"/>
      <c r="AZ151" s="46"/>
      <c r="BA151" s="46"/>
      <c r="BB151" s="46"/>
    </row>
    <row r="152" spans="1:54" s="64" customFormat="1" ht="18.75">
      <c r="A152" s="61"/>
      <c r="B152" s="62"/>
      <c r="C152" s="63"/>
      <c r="D152" s="63"/>
      <c r="AQ152" s="46"/>
      <c r="AR152" s="46"/>
      <c r="AS152" s="46"/>
      <c r="AT152" s="46"/>
      <c r="AU152" s="46"/>
      <c r="AV152" s="46"/>
      <c r="AW152" s="46"/>
      <c r="AX152" s="46"/>
      <c r="AY152" s="46"/>
      <c r="AZ152" s="46"/>
      <c r="BA152" s="46"/>
      <c r="BB152" s="46"/>
    </row>
    <row r="153" spans="1:54" s="64" customFormat="1" ht="18.75">
      <c r="A153" s="61"/>
      <c r="B153" s="62"/>
      <c r="C153" s="63"/>
      <c r="D153" s="63"/>
      <c r="AQ153" s="46"/>
      <c r="AR153" s="46"/>
      <c r="AS153" s="46"/>
      <c r="AT153" s="46"/>
      <c r="AU153" s="46"/>
      <c r="AV153" s="46"/>
      <c r="AW153" s="46"/>
      <c r="AX153" s="46"/>
      <c r="AY153" s="46"/>
      <c r="AZ153" s="46"/>
      <c r="BA153" s="46"/>
      <c r="BB153" s="46"/>
    </row>
    <row r="154" spans="1:54" s="64" customFormat="1" ht="18.75">
      <c r="A154" s="61"/>
      <c r="B154" s="62"/>
      <c r="C154" s="63"/>
      <c r="D154" s="63"/>
      <c r="AQ154" s="46"/>
      <c r="AR154" s="46"/>
      <c r="AS154" s="46"/>
      <c r="AT154" s="46"/>
      <c r="AU154" s="46"/>
      <c r="AV154" s="46"/>
      <c r="AW154" s="46"/>
      <c r="AX154" s="46"/>
      <c r="AY154" s="46"/>
      <c r="AZ154" s="46"/>
      <c r="BA154" s="46"/>
      <c r="BB154" s="46"/>
    </row>
    <row r="155" spans="1:54" s="64" customFormat="1" ht="18.75">
      <c r="A155" s="61"/>
      <c r="B155" s="62"/>
      <c r="C155" s="63"/>
      <c r="D155" s="63"/>
      <c r="AQ155" s="46"/>
      <c r="AR155" s="46"/>
      <c r="AS155" s="46"/>
      <c r="AT155" s="46"/>
      <c r="AU155" s="46"/>
      <c r="AV155" s="46"/>
      <c r="AW155" s="46"/>
      <c r="AX155" s="46"/>
      <c r="AY155" s="46"/>
      <c r="AZ155" s="46"/>
      <c r="BA155" s="46"/>
      <c r="BB155" s="46"/>
    </row>
    <row r="156" spans="1:54" s="64" customFormat="1" ht="18.75">
      <c r="A156" s="61"/>
      <c r="B156" s="62"/>
      <c r="C156" s="63"/>
      <c r="D156" s="63"/>
      <c r="AQ156" s="46"/>
      <c r="AR156" s="46"/>
      <c r="AS156" s="46"/>
      <c r="AT156" s="46"/>
      <c r="AU156" s="46"/>
      <c r="AV156" s="46"/>
      <c r="AW156" s="46"/>
      <c r="AX156" s="46"/>
      <c r="AY156" s="46"/>
      <c r="AZ156" s="46"/>
      <c r="BA156" s="46"/>
      <c r="BB156" s="46"/>
    </row>
    <row r="157" spans="1:54" s="64" customFormat="1" ht="18.75">
      <c r="A157" s="61"/>
      <c r="B157" s="62"/>
      <c r="C157" s="63"/>
      <c r="D157" s="63"/>
      <c r="AQ157" s="46"/>
      <c r="AR157" s="46"/>
      <c r="AS157" s="46"/>
      <c r="AT157" s="46"/>
      <c r="AU157" s="46"/>
      <c r="AV157" s="46"/>
      <c r="AW157" s="46"/>
      <c r="AX157" s="46"/>
      <c r="AY157" s="46"/>
      <c r="AZ157" s="46"/>
      <c r="BA157" s="46"/>
      <c r="BB157" s="46"/>
    </row>
    <row r="158" spans="1:54" s="64" customFormat="1" ht="18.75">
      <c r="A158" s="61"/>
      <c r="B158" s="62"/>
      <c r="C158" s="63"/>
      <c r="D158" s="63"/>
      <c r="AQ158" s="46"/>
      <c r="AR158" s="46"/>
      <c r="AS158" s="46"/>
      <c r="AT158" s="46"/>
      <c r="AU158" s="46"/>
      <c r="AV158" s="46"/>
      <c r="AW158" s="46"/>
      <c r="AX158" s="46"/>
      <c r="AY158" s="46"/>
      <c r="AZ158" s="46"/>
      <c r="BA158" s="46"/>
      <c r="BB158" s="46"/>
    </row>
    <row r="159" spans="1:54" s="64" customFormat="1" ht="18.75">
      <c r="A159" s="61"/>
      <c r="B159" s="62"/>
      <c r="C159" s="63"/>
      <c r="D159" s="63"/>
      <c r="AQ159" s="46"/>
      <c r="AR159" s="46"/>
      <c r="AS159" s="46"/>
      <c r="AT159" s="46"/>
      <c r="AU159" s="46"/>
      <c r="AV159" s="46"/>
      <c r="AW159" s="46"/>
      <c r="AX159" s="46"/>
      <c r="AY159" s="46"/>
      <c r="AZ159" s="46"/>
      <c r="BA159" s="46"/>
      <c r="BB159" s="46"/>
    </row>
    <row r="160" spans="1:54" s="64" customFormat="1" ht="18.75">
      <c r="A160" s="61"/>
      <c r="B160" s="62"/>
      <c r="C160" s="63"/>
      <c r="D160" s="63"/>
      <c r="AQ160" s="46"/>
      <c r="AR160" s="46"/>
      <c r="AS160" s="46"/>
      <c r="AT160" s="46"/>
      <c r="AU160" s="46"/>
      <c r="AV160" s="46"/>
      <c r="AW160" s="46"/>
      <c r="AX160" s="46"/>
      <c r="AY160" s="46"/>
      <c r="AZ160" s="46"/>
      <c r="BA160" s="46"/>
      <c r="BB160" s="46"/>
    </row>
    <row r="161" spans="1:54" s="64" customFormat="1" ht="18.75">
      <c r="A161" s="61"/>
      <c r="B161" s="62"/>
      <c r="C161" s="63"/>
      <c r="D161" s="63"/>
      <c r="AQ161" s="46"/>
      <c r="AR161" s="46"/>
      <c r="AS161" s="46"/>
      <c r="AT161" s="46"/>
      <c r="AU161" s="46"/>
      <c r="AV161" s="46"/>
      <c r="AW161" s="46"/>
      <c r="AX161" s="46"/>
      <c r="AY161" s="46"/>
      <c r="AZ161" s="46"/>
      <c r="BA161" s="46"/>
      <c r="BB161" s="46"/>
    </row>
    <row r="162" spans="1:54" s="64" customFormat="1" ht="18.75">
      <c r="A162" s="61"/>
      <c r="B162" s="62"/>
      <c r="C162" s="63"/>
      <c r="D162" s="63"/>
      <c r="AQ162" s="46"/>
      <c r="AR162" s="46"/>
      <c r="AS162" s="46"/>
      <c r="AT162" s="46"/>
      <c r="AU162" s="46"/>
      <c r="AV162" s="46"/>
      <c r="AW162" s="46"/>
      <c r="AX162" s="46"/>
      <c r="AY162" s="46"/>
      <c r="AZ162" s="46"/>
      <c r="BA162" s="46"/>
      <c r="BB162" s="46"/>
    </row>
    <row r="163" spans="1:54" s="64" customFormat="1" ht="18.75">
      <c r="A163" s="61"/>
      <c r="B163" s="62"/>
      <c r="C163" s="63"/>
      <c r="D163" s="63"/>
      <c r="AQ163" s="46"/>
      <c r="AR163" s="46"/>
      <c r="AS163" s="46"/>
      <c r="AT163" s="46"/>
      <c r="AU163" s="46"/>
      <c r="AV163" s="46"/>
      <c r="AW163" s="46"/>
      <c r="AX163" s="46"/>
      <c r="AY163" s="46"/>
      <c r="AZ163" s="46"/>
      <c r="BA163" s="46"/>
      <c r="BB163" s="46"/>
    </row>
    <row r="164" spans="1:54" s="64" customFormat="1" ht="18.75">
      <c r="A164" s="61"/>
      <c r="B164" s="62"/>
      <c r="C164" s="63"/>
      <c r="D164" s="63"/>
      <c r="AQ164" s="46"/>
      <c r="AR164" s="46"/>
      <c r="AS164" s="46"/>
      <c r="AT164" s="46"/>
      <c r="AU164" s="46"/>
      <c r="AV164" s="46"/>
      <c r="AW164" s="46"/>
      <c r="AX164" s="46"/>
      <c r="AY164" s="46"/>
      <c r="AZ164" s="46"/>
      <c r="BA164" s="46"/>
      <c r="BB164" s="46"/>
    </row>
    <row r="165" spans="1:54" s="64" customFormat="1" ht="18.75">
      <c r="A165" s="61"/>
      <c r="B165" s="62"/>
      <c r="C165" s="63"/>
      <c r="D165" s="63"/>
      <c r="AQ165" s="46"/>
      <c r="AR165" s="46"/>
      <c r="AS165" s="46"/>
      <c r="AT165" s="46"/>
      <c r="AU165" s="46"/>
      <c r="AV165" s="46"/>
      <c r="AW165" s="46"/>
      <c r="AX165" s="46"/>
      <c r="AY165" s="46"/>
      <c r="AZ165" s="46"/>
      <c r="BA165" s="46"/>
      <c r="BB165" s="46"/>
    </row>
    <row r="166" spans="1:54" s="64" customFormat="1" ht="18.75">
      <c r="A166" s="61"/>
      <c r="B166" s="62"/>
      <c r="C166" s="63"/>
      <c r="D166" s="63"/>
      <c r="AQ166" s="46"/>
      <c r="AR166" s="46"/>
      <c r="AS166" s="46"/>
      <c r="AT166" s="46"/>
      <c r="AU166" s="46"/>
      <c r="AV166" s="46"/>
      <c r="AW166" s="46"/>
      <c r="AX166" s="46"/>
      <c r="AY166" s="46"/>
      <c r="AZ166" s="46"/>
      <c r="BA166" s="46"/>
      <c r="BB166" s="46"/>
    </row>
    <row r="167" spans="1:54" s="64" customFormat="1" ht="18.75">
      <c r="A167" s="61"/>
      <c r="B167" s="62"/>
      <c r="C167" s="63"/>
      <c r="D167" s="63"/>
      <c r="AQ167" s="46"/>
      <c r="AR167" s="46"/>
      <c r="AS167" s="46"/>
      <c r="AT167" s="46"/>
      <c r="AU167" s="46"/>
      <c r="AV167" s="46"/>
      <c r="AW167" s="46"/>
      <c r="AX167" s="46"/>
      <c r="AY167" s="46"/>
      <c r="AZ167" s="46"/>
      <c r="BA167" s="46"/>
      <c r="BB167" s="46"/>
    </row>
    <row r="168" spans="1:54" s="64" customFormat="1" ht="18.75">
      <c r="A168" s="61"/>
      <c r="B168" s="62"/>
      <c r="C168" s="63"/>
      <c r="D168" s="63"/>
      <c r="AQ168" s="46"/>
      <c r="AR168" s="46"/>
      <c r="AS168" s="46"/>
      <c r="AT168" s="46"/>
      <c r="AU168" s="46"/>
      <c r="AV168" s="46"/>
      <c r="AW168" s="46"/>
      <c r="AX168" s="46"/>
      <c r="AY168" s="46"/>
      <c r="AZ168" s="46"/>
      <c r="BA168" s="46"/>
      <c r="BB168" s="46"/>
    </row>
    <row r="169" spans="1:54" s="64" customFormat="1" ht="18.75">
      <c r="A169" s="61"/>
      <c r="B169" s="62"/>
      <c r="C169" s="63"/>
      <c r="D169" s="63"/>
      <c r="AQ169" s="46"/>
      <c r="AR169" s="46"/>
      <c r="AS169" s="46"/>
      <c r="AT169" s="46"/>
      <c r="AU169" s="46"/>
      <c r="AV169" s="46"/>
      <c r="AW169" s="46"/>
      <c r="AX169" s="46"/>
      <c r="AY169" s="46"/>
      <c r="AZ169" s="46"/>
      <c r="BA169" s="46"/>
      <c r="BB169" s="46"/>
    </row>
    <row r="170" spans="1:54" s="64" customFormat="1" ht="18.75">
      <c r="A170" s="61"/>
      <c r="B170" s="62"/>
      <c r="C170" s="63"/>
      <c r="D170" s="63"/>
      <c r="AQ170" s="46"/>
      <c r="AR170" s="46"/>
      <c r="AS170" s="46"/>
      <c r="AT170" s="46"/>
      <c r="AU170" s="46"/>
      <c r="AV170" s="46"/>
      <c r="AW170" s="46"/>
      <c r="AX170" s="46"/>
      <c r="AY170" s="46"/>
      <c r="AZ170" s="46"/>
      <c r="BA170" s="46"/>
      <c r="BB170" s="46"/>
    </row>
    <row r="171" spans="1:54" s="64" customFormat="1" ht="18.75">
      <c r="A171" s="61"/>
      <c r="B171" s="62"/>
      <c r="C171" s="63"/>
      <c r="D171" s="63"/>
      <c r="AQ171" s="46"/>
      <c r="AR171" s="46"/>
      <c r="AS171" s="46"/>
      <c r="AT171" s="46"/>
      <c r="AU171" s="46"/>
      <c r="AV171" s="46"/>
      <c r="AW171" s="46"/>
      <c r="AX171" s="46"/>
      <c r="AY171" s="46"/>
      <c r="AZ171" s="46"/>
      <c r="BA171" s="46"/>
      <c r="BB171" s="46"/>
    </row>
    <row r="172" spans="1:54" s="64" customFormat="1" ht="18.75">
      <c r="A172" s="61"/>
      <c r="B172" s="62"/>
      <c r="C172" s="63"/>
      <c r="D172" s="63"/>
      <c r="AQ172" s="46"/>
      <c r="AR172" s="46"/>
      <c r="AS172" s="46"/>
      <c r="AT172" s="46"/>
      <c r="AU172" s="46"/>
      <c r="AV172" s="46"/>
      <c r="AW172" s="46"/>
      <c r="AX172" s="46"/>
      <c r="AY172" s="46"/>
      <c r="AZ172" s="46"/>
      <c r="BA172" s="46"/>
      <c r="BB172" s="46"/>
    </row>
    <row r="173" spans="1:54" s="64" customFormat="1" ht="18.75">
      <c r="A173" s="61"/>
      <c r="B173" s="62"/>
      <c r="C173" s="63"/>
      <c r="D173" s="63"/>
      <c r="AQ173" s="46"/>
      <c r="AR173" s="46"/>
      <c r="AS173" s="46"/>
      <c r="AT173" s="46"/>
      <c r="AU173" s="46"/>
      <c r="AV173" s="46"/>
      <c r="AW173" s="46"/>
      <c r="AX173" s="46"/>
      <c r="AY173" s="46"/>
      <c r="AZ173" s="46"/>
      <c r="BA173" s="46"/>
      <c r="BB173" s="46"/>
    </row>
    <row r="174" spans="1:54" s="64" customFormat="1" ht="18.75">
      <c r="A174" s="61"/>
      <c r="B174" s="62"/>
      <c r="C174" s="63"/>
      <c r="D174" s="63"/>
      <c r="AQ174" s="46"/>
      <c r="AR174" s="46"/>
      <c r="AS174" s="46"/>
      <c r="AT174" s="46"/>
      <c r="AU174" s="46"/>
      <c r="AV174" s="46"/>
      <c r="AW174" s="46"/>
      <c r="AX174" s="46"/>
      <c r="AY174" s="46"/>
      <c r="AZ174" s="46"/>
      <c r="BA174" s="46"/>
      <c r="BB174" s="46"/>
    </row>
    <row r="175" spans="1:54" s="64" customFormat="1" ht="18.75">
      <c r="A175" s="61"/>
      <c r="B175" s="62"/>
      <c r="C175" s="63"/>
      <c r="D175" s="63"/>
      <c r="AQ175" s="46"/>
      <c r="AR175" s="46"/>
      <c r="AS175" s="46"/>
      <c r="AT175" s="46"/>
      <c r="AU175" s="46"/>
      <c r="AV175" s="46"/>
      <c r="AW175" s="46"/>
      <c r="AX175" s="46"/>
      <c r="AY175" s="46"/>
      <c r="AZ175" s="46"/>
      <c r="BA175" s="46"/>
      <c r="BB175" s="46"/>
    </row>
    <row r="176" spans="1:54" s="64" customFormat="1" ht="18.75">
      <c r="A176" s="61"/>
      <c r="B176" s="62"/>
      <c r="C176" s="63"/>
      <c r="D176" s="63"/>
      <c r="AQ176" s="46"/>
      <c r="AR176" s="46"/>
      <c r="AS176" s="46"/>
      <c r="AT176" s="46"/>
      <c r="AU176" s="46"/>
      <c r="AV176" s="46"/>
      <c r="AW176" s="46"/>
      <c r="AX176" s="46"/>
      <c r="AY176" s="46"/>
      <c r="AZ176" s="46"/>
      <c r="BA176" s="46"/>
      <c r="BB176" s="46"/>
    </row>
    <row r="177" spans="1:54" s="64" customFormat="1" ht="18.75">
      <c r="A177" s="61"/>
      <c r="B177" s="62"/>
      <c r="C177" s="63"/>
      <c r="D177" s="63"/>
      <c r="AQ177" s="46"/>
      <c r="AR177" s="46"/>
      <c r="AS177" s="46"/>
      <c r="AT177" s="46"/>
      <c r="AU177" s="46"/>
      <c r="AV177" s="46"/>
      <c r="AW177" s="46"/>
      <c r="AX177" s="46"/>
      <c r="AY177" s="46"/>
      <c r="AZ177" s="46"/>
      <c r="BA177" s="46"/>
      <c r="BB177" s="46"/>
    </row>
    <row r="178" spans="1:54" s="64" customFormat="1" ht="18.75">
      <c r="A178" s="61"/>
      <c r="B178" s="62"/>
      <c r="C178" s="63"/>
      <c r="D178" s="63"/>
      <c r="AQ178" s="46"/>
      <c r="AR178" s="46"/>
      <c r="AS178" s="46"/>
      <c r="AT178" s="46"/>
      <c r="AU178" s="46"/>
      <c r="AV178" s="46"/>
      <c r="AW178" s="46"/>
      <c r="AX178" s="46"/>
      <c r="AY178" s="46"/>
      <c r="AZ178" s="46"/>
      <c r="BA178" s="46"/>
      <c r="BB178" s="46"/>
    </row>
    <row r="179" spans="1:54" s="64" customFormat="1" ht="18.75">
      <c r="A179" s="61"/>
      <c r="B179" s="62"/>
      <c r="C179" s="63"/>
      <c r="D179" s="63"/>
      <c r="AQ179" s="46"/>
      <c r="AR179" s="46"/>
      <c r="AS179" s="46"/>
      <c r="AT179" s="46"/>
      <c r="AU179" s="46"/>
      <c r="AV179" s="46"/>
      <c r="AW179" s="46"/>
      <c r="AX179" s="46"/>
      <c r="AY179" s="46"/>
      <c r="AZ179" s="46"/>
      <c r="BA179" s="46"/>
      <c r="BB179" s="46"/>
    </row>
    <row r="180" spans="1:54" s="64" customFormat="1" ht="18.75">
      <c r="A180" s="61"/>
      <c r="B180" s="62"/>
      <c r="C180" s="63"/>
      <c r="D180" s="63"/>
      <c r="AQ180" s="46"/>
      <c r="AR180" s="46"/>
      <c r="AS180" s="46"/>
      <c r="AT180" s="46"/>
      <c r="AU180" s="46"/>
      <c r="AV180" s="46"/>
      <c r="AW180" s="46"/>
      <c r="AX180" s="46"/>
      <c r="AY180" s="46"/>
      <c r="AZ180" s="46"/>
      <c r="BA180" s="46"/>
      <c r="BB180" s="46"/>
    </row>
    <row r="181" spans="1:54" s="64" customFormat="1" ht="18.75">
      <c r="A181" s="61"/>
      <c r="B181" s="62"/>
      <c r="C181" s="63"/>
      <c r="D181" s="63"/>
      <c r="AQ181" s="46"/>
      <c r="AR181" s="46"/>
      <c r="AS181" s="46"/>
      <c r="AT181" s="46"/>
      <c r="AU181" s="46"/>
      <c r="AV181" s="46"/>
      <c r="AW181" s="46"/>
      <c r="AX181" s="46"/>
      <c r="AY181" s="46"/>
      <c r="AZ181" s="46"/>
      <c r="BA181" s="46"/>
      <c r="BB181" s="46"/>
    </row>
    <row r="182" spans="1:54" s="64" customFormat="1" ht="18.75">
      <c r="A182" s="61"/>
      <c r="B182" s="62"/>
      <c r="C182" s="63"/>
      <c r="D182" s="63"/>
      <c r="AQ182" s="46"/>
      <c r="AR182" s="46"/>
      <c r="AS182" s="46"/>
      <c r="AT182" s="46"/>
      <c r="AU182" s="46"/>
      <c r="AV182" s="46"/>
      <c r="AW182" s="46"/>
      <c r="AX182" s="46"/>
      <c r="AY182" s="46"/>
      <c r="AZ182" s="46"/>
      <c r="BA182" s="46"/>
      <c r="BB182" s="46"/>
    </row>
    <row r="183" spans="1:54" s="64" customFormat="1" ht="18.75">
      <c r="A183" s="61"/>
      <c r="B183" s="62"/>
      <c r="C183" s="63"/>
      <c r="D183" s="63"/>
      <c r="AQ183" s="46"/>
      <c r="AR183" s="46"/>
      <c r="AS183" s="46"/>
      <c r="AT183" s="46"/>
      <c r="AU183" s="46"/>
      <c r="AV183" s="46"/>
      <c r="AW183" s="46"/>
      <c r="AX183" s="46"/>
      <c r="AY183" s="46"/>
      <c r="AZ183" s="46"/>
      <c r="BA183" s="46"/>
      <c r="BB183" s="46"/>
    </row>
    <row r="184" spans="1:54" s="64" customFormat="1" ht="18.75">
      <c r="A184" s="61"/>
      <c r="B184" s="62"/>
      <c r="C184" s="63"/>
      <c r="D184" s="63"/>
      <c r="AQ184" s="46"/>
      <c r="AR184" s="46"/>
      <c r="AS184" s="46"/>
      <c r="AT184" s="46"/>
      <c r="AU184" s="46"/>
      <c r="AV184" s="46"/>
      <c r="AW184" s="46"/>
      <c r="AX184" s="46"/>
      <c r="AY184" s="46"/>
      <c r="AZ184" s="46"/>
      <c r="BA184" s="46"/>
      <c r="BB184" s="46"/>
    </row>
    <row r="185" spans="1:54" s="64" customFormat="1" ht="18.75">
      <c r="A185" s="61"/>
      <c r="B185" s="62"/>
      <c r="C185" s="63"/>
      <c r="D185" s="63"/>
      <c r="AQ185" s="46"/>
      <c r="AR185" s="46"/>
      <c r="AS185" s="46"/>
      <c r="AT185" s="46"/>
      <c r="AU185" s="46"/>
      <c r="AV185" s="46"/>
      <c r="AW185" s="46"/>
      <c r="AX185" s="46"/>
      <c r="AY185" s="46"/>
      <c r="AZ185" s="46"/>
      <c r="BA185" s="46"/>
      <c r="BB185" s="46"/>
    </row>
    <row r="186" spans="1:54" s="64" customFormat="1" ht="18.75">
      <c r="A186" s="61"/>
      <c r="B186" s="62"/>
      <c r="C186" s="63"/>
      <c r="D186" s="63"/>
      <c r="AQ186" s="46"/>
      <c r="AR186" s="46"/>
      <c r="AS186" s="46"/>
      <c r="AT186" s="46"/>
      <c r="AU186" s="46"/>
      <c r="AV186" s="46"/>
      <c r="AW186" s="46"/>
      <c r="AX186" s="46"/>
      <c r="AY186" s="46"/>
      <c r="AZ186" s="46"/>
      <c r="BA186" s="46"/>
      <c r="BB186" s="46"/>
    </row>
    <row r="187" spans="1:54" s="64" customFormat="1" ht="18.75">
      <c r="A187" s="61"/>
      <c r="B187" s="62"/>
      <c r="C187" s="63"/>
      <c r="D187" s="63"/>
      <c r="AQ187" s="46"/>
      <c r="AR187" s="46"/>
      <c r="AS187" s="46"/>
      <c r="AT187" s="46"/>
      <c r="AU187" s="46"/>
      <c r="AV187" s="46"/>
      <c r="AW187" s="46"/>
      <c r="AX187" s="46"/>
      <c r="AY187" s="46"/>
      <c r="AZ187" s="46"/>
      <c r="BA187" s="46"/>
      <c r="BB187" s="46"/>
    </row>
    <row r="188" spans="1:54" s="64" customFormat="1" ht="18.75">
      <c r="A188" s="61"/>
      <c r="B188" s="62"/>
      <c r="C188" s="63"/>
      <c r="D188" s="63"/>
      <c r="AQ188" s="46"/>
      <c r="AR188" s="46"/>
      <c r="AS188" s="46"/>
      <c r="AT188" s="46"/>
      <c r="AU188" s="46"/>
      <c r="AV188" s="46"/>
      <c r="AW188" s="46"/>
      <c r="AX188" s="46"/>
      <c r="AY188" s="46"/>
      <c r="AZ188" s="46"/>
      <c r="BA188" s="46"/>
      <c r="BB188" s="46"/>
    </row>
    <row r="189" spans="1:54" s="64" customFormat="1" ht="18.75">
      <c r="A189" s="61"/>
      <c r="B189" s="62"/>
      <c r="C189" s="63"/>
      <c r="D189" s="63"/>
      <c r="AQ189" s="46"/>
      <c r="AR189" s="46"/>
      <c r="AS189" s="46"/>
      <c r="AT189" s="46"/>
      <c r="AU189" s="46"/>
      <c r="AV189" s="46"/>
      <c r="AW189" s="46"/>
      <c r="AX189" s="46"/>
      <c r="AY189" s="46"/>
      <c r="AZ189" s="46"/>
      <c r="BA189" s="46"/>
      <c r="BB189" s="46"/>
    </row>
    <row r="190" spans="1:54" s="64" customFormat="1" ht="18.75">
      <c r="A190" s="61"/>
      <c r="B190" s="62"/>
      <c r="C190" s="63"/>
      <c r="D190" s="63"/>
      <c r="AQ190" s="46"/>
      <c r="AR190" s="46"/>
      <c r="AS190" s="46"/>
      <c r="AT190" s="46"/>
      <c r="AU190" s="46"/>
      <c r="AV190" s="46"/>
      <c r="AW190" s="46"/>
      <c r="AX190" s="46"/>
      <c r="AY190" s="46"/>
      <c r="AZ190" s="46"/>
      <c r="BA190" s="46"/>
      <c r="BB190" s="46"/>
    </row>
    <row r="191" spans="1:54" s="64" customFormat="1" ht="18.75">
      <c r="A191" s="61"/>
      <c r="B191" s="62"/>
      <c r="C191" s="63"/>
      <c r="D191" s="63"/>
      <c r="AQ191" s="46"/>
      <c r="AR191" s="46"/>
      <c r="AS191" s="46"/>
      <c r="AT191" s="46"/>
      <c r="AU191" s="46"/>
      <c r="AV191" s="46"/>
      <c r="AW191" s="46"/>
      <c r="AX191" s="46"/>
      <c r="AY191" s="46"/>
      <c r="AZ191" s="46"/>
      <c r="BA191" s="46"/>
      <c r="BB191" s="46"/>
    </row>
    <row r="192" spans="1:54" s="64" customFormat="1" ht="18.75">
      <c r="A192" s="61"/>
      <c r="B192" s="62"/>
      <c r="C192" s="63"/>
      <c r="D192" s="63"/>
      <c r="AQ192" s="46"/>
      <c r="AR192" s="46"/>
      <c r="AS192" s="46"/>
      <c r="AT192" s="46"/>
      <c r="AU192" s="46"/>
      <c r="AV192" s="46"/>
      <c r="AW192" s="46"/>
      <c r="AX192" s="46"/>
      <c r="AY192" s="46"/>
      <c r="AZ192" s="46"/>
      <c r="BA192" s="46"/>
      <c r="BB192" s="46"/>
    </row>
    <row r="193" spans="1:54" s="64" customFormat="1" ht="18.75">
      <c r="A193" s="61"/>
      <c r="B193" s="62"/>
      <c r="C193" s="63"/>
      <c r="D193" s="63"/>
      <c r="AQ193" s="46"/>
      <c r="AR193" s="46"/>
      <c r="AS193" s="46"/>
      <c r="AT193" s="46"/>
      <c r="AU193" s="46"/>
      <c r="AV193" s="46"/>
      <c r="AW193" s="46"/>
      <c r="AX193" s="46"/>
      <c r="AY193" s="46"/>
      <c r="AZ193" s="46"/>
      <c r="BA193" s="46"/>
      <c r="BB193" s="46"/>
    </row>
    <row r="194" spans="1:54" s="64" customFormat="1" ht="18.75">
      <c r="A194" s="61"/>
      <c r="B194" s="62"/>
      <c r="C194" s="63"/>
      <c r="D194" s="63"/>
      <c r="AQ194" s="46"/>
      <c r="AR194" s="46"/>
      <c r="AS194" s="46"/>
      <c r="AT194" s="46"/>
      <c r="AU194" s="46"/>
      <c r="AV194" s="46"/>
      <c r="AW194" s="46"/>
      <c r="AX194" s="46"/>
      <c r="AY194" s="46"/>
      <c r="AZ194" s="46"/>
      <c r="BA194" s="46"/>
      <c r="BB194" s="46"/>
    </row>
    <row r="195" spans="1:54" s="64" customFormat="1" ht="18.75">
      <c r="A195" s="61"/>
      <c r="B195" s="62"/>
      <c r="C195" s="63"/>
      <c r="D195" s="63"/>
      <c r="AQ195" s="46"/>
      <c r="AR195" s="46"/>
      <c r="AS195" s="46"/>
      <c r="AT195" s="46"/>
      <c r="AU195" s="46"/>
      <c r="AV195" s="46"/>
      <c r="AW195" s="46"/>
      <c r="AX195" s="46"/>
      <c r="AY195" s="46"/>
      <c r="AZ195" s="46"/>
      <c r="BA195" s="46"/>
      <c r="BB195" s="46"/>
    </row>
    <row r="196" spans="1:54" s="64" customFormat="1" ht="18.75">
      <c r="A196" s="61"/>
      <c r="B196" s="62"/>
      <c r="C196" s="63"/>
      <c r="D196" s="63"/>
      <c r="AQ196" s="46"/>
      <c r="AR196" s="46"/>
      <c r="AS196" s="46"/>
      <c r="AT196" s="46"/>
      <c r="AU196" s="46"/>
      <c r="AV196" s="46"/>
      <c r="AW196" s="46"/>
      <c r="AX196" s="46"/>
      <c r="AY196" s="46"/>
      <c r="AZ196" s="46"/>
      <c r="BA196" s="46"/>
      <c r="BB196" s="46"/>
    </row>
    <row r="197" spans="1:54" s="64" customFormat="1" ht="18.75">
      <c r="A197" s="61"/>
      <c r="B197" s="62"/>
      <c r="C197" s="63"/>
      <c r="D197" s="63"/>
      <c r="AQ197" s="46"/>
      <c r="AR197" s="46"/>
      <c r="AS197" s="46"/>
      <c r="AT197" s="46"/>
      <c r="AU197" s="46"/>
      <c r="AV197" s="46"/>
      <c r="AW197" s="46"/>
      <c r="AX197" s="46"/>
      <c r="AY197" s="46"/>
      <c r="AZ197" s="46"/>
      <c r="BA197" s="46"/>
      <c r="BB197" s="46"/>
    </row>
    <row r="198" spans="1:54" s="64" customFormat="1" ht="18.75">
      <c r="A198" s="61"/>
      <c r="B198" s="62"/>
      <c r="C198" s="63"/>
      <c r="D198" s="63"/>
      <c r="AQ198" s="46"/>
      <c r="AR198" s="46"/>
      <c r="AS198" s="46"/>
      <c r="AT198" s="46"/>
      <c r="AU198" s="46"/>
      <c r="AV198" s="46"/>
      <c r="AW198" s="46"/>
      <c r="AX198" s="46"/>
      <c r="AY198" s="46"/>
      <c r="AZ198" s="46"/>
      <c r="BA198" s="46"/>
      <c r="BB198" s="46"/>
    </row>
    <row r="199" spans="1:54" s="64" customFormat="1" ht="18.75">
      <c r="A199" s="61"/>
      <c r="B199" s="62"/>
      <c r="C199" s="63"/>
      <c r="D199" s="63"/>
      <c r="AQ199" s="46"/>
      <c r="AR199" s="46"/>
      <c r="AS199" s="46"/>
      <c r="AT199" s="46"/>
      <c r="AU199" s="46"/>
      <c r="AV199" s="46"/>
      <c r="AW199" s="46"/>
      <c r="AX199" s="46"/>
      <c r="AY199" s="46"/>
      <c r="AZ199" s="46"/>
      <c r="BA199" s="46"/>
      <c r="BB199" s="46"/>
    </row>
    <row r="200" spans="1:54" s="64" customFormat="1" ht="18.75">
      <c r="A200" s="61"/>
      <c r="B200" s="62"/>
      <c r="C200" s="63"/>
      <c r="D200" s="63"/>
      <c r="AQ200" s="46"/>
      <c r="AR200" s="46"/>
      <c r="AS200" s="46"/>
      <c r="AT200" s="46"/>
      <c r="AU200" s="46"/>
      <c r="AV200" s="46"/>
      <c r="AW200" s="46"/>
      <c r="AX200" s="46"/>
      <c r="AY200" s="46"/>
      <c r="AZ200" s="46"/>
      <c r="BA200" s="46"/>
      <c r="BB200" s="46"/>
    </row>
    <row r="201" spans="1:54" s="64" customFormat="1" ht="18.75">
      <c r="A201" s="61"/>
      <c r="B201" s="62"/>
      <c r="C201" s="63"/>
      <c r="D201" s="63"/>
      <c r="AQ201" s="46"/>
      <c r="AR201" s="46"/>
      <c r="AS201" s="46"/>
      <c r="AT201" s="46"/>
      <c r="AU201" s="46"/>
      <c r="AV201" s="46"/>
      <c r="AW201" s="46"/>
      <c r="AX201" s="46"/>
      <c r="AY201" s="46"/>
      <c r="AZ201" s="46"/>
      <c r="BA201" s="46"/>
      <c r="BB201" s="46"/>
    </row>
    <row r="202" spans="1:54" s="64" customFormat="1" ht="18.75">
      <c r="A202" s="61"/>
      <c r="B202" s="62"/>
      <c r="C202" s="63"/>
      <c r="D202" s="63"/>
      <c r="AQ202" s="46"/>
      <c r="AR202" s="46"/>
      <c r="AS202" s="46"/>
      <c r="AT202" s="46"/>
      <c r="AU202" s="46"/>
      <c r="AV202" s="46"/>
      <c r="AW202" s="46"/>
      <c r="AX202" s="46"/>
      <c r="AY202" s="46"/>
      <c r="AZ202" s="46"/>
      <c r="BA202" s="46"/>
      <c r="BB202" s="46"/>
    </row>
    <row r="203" spans="1:54" s="64" customFormat="1" ht="18.75">
      <c r="A203" s="61"/>
      <c r="B203" s="62"/>
      <c r="C203" s="63"/>
      <c r="D203" s="63"/>
      <c r="AQ203" s="46"/>
      <c r="AR203" s="46"/>
      <c r="AS203" s="46"/>
      <c r="AT203" s="46"/>
      <c r="AU203" s="46"/>
      <c r="AV203" s="46"/>
      <c r="AW203" s="46"/>
      <c r="AX203" s="46"/>
      <c r="AY203" s="46"/>
      <c r="AZ203" s="46"/>
      <c r="BA203" s="46"/>
      <c r="BB203" s="46"/>
    </row>
    <row r="204" spans="1:54" s="64" customFormat="1" ht="18.75">
      <c r="A204" s="61"/>
      <c r="B204" s="62"/>
      <c r="C204" s="63"/>
      <c r="D204" s="63"/>
      <c r="AQ204" s="46"/>
      <c r="AR204" s="46"/>
      <c r="AS204" s="46"/>
      <c r="AT204" s="46"/>
      <c r="AU204" s="46"/>
      <c r="AV204" s="46"/>
      <c r="AW204" s="46"/>
      <c r="AX204" s="46"/>
      <c r="AY204" s="46"/>
      <c r="AZ204" s="46"/>
      <c r="BA204" s="46"/>
      <c r="BB204" s="46"/>
    </row>
    <row r="205" spans="1:54" s="64" customFormat="1" ht="18.75">
      <c r="A205" s="61"/>
      <c r="B205" s="62"/>
      <c r="C205" s="63"/>
      <c r="D205" s="63"/>
      <c r="AQ205" s="46"/>
      <c r="AR205" s="46"/>
      <c r="AS205" s="46"/>
      <c r="AT205" s="46"/>
      <c r="AU205" s="46"/>
      <c r="AV205" s="46"/>
      <c r="AW205" s="46"/>
      <c r="AX205" s="46"/>
      <c r="AY205" s="46"/>
      <c r="AZ205" s="46"/>
      <c r="BA205" s="46"/>
      <c r="BB205" s="46"/>
    </row>
    <row r="206" spans="1:54" s="64" customFormat="1" ht="18.75">
      <c r="A206" s="61"/>
      <c r="B206" s="62"/>
      <c r="C206" s="63"/>
      <c r="D206" s="63"/>
      <c r="AQ206" s="46"/>
      <c r="AR206" s="46"/>
      <c r="AS206" s="46"/>
      <c r="AT206" s="46"/>
      <c r="AU206" s="46"/>
      <c r="AV206" s="46"/>
      <c r="AW206" s="46"/>
      <c r="AX206" s="46"/>
      <c r="AY206" s="46"/>
      <c r="AZ206" s="46"/>
      <c r="BA206" s="46"/>
      <c r="BB206" s="46"/>
    </row>
    <row r="207" spans="1:54" s="64" customFormat="1" ht="18.75">
      <c r="A207" s="61"/>
      <c r="B207" s="62"/>
      <c r="C207" s="63"/>
      <c r="D207" s="63"/>
      <c r="AQ207" s="46"/>
      <c r="AR207" s="46"/>
      <c r="AS207" s="46"/>
      <c r="AT207" s="46"/>
      <c r="AU207" s="46"/>
      <c r="AV207" s="46"/>
      <c r="AW207" s="46"/>
      <c r="AX207" s="46"/>
      <c r="AY207" s="46"/>
      <c r="AZ207" s="46"/>
      <c r="BA207" s="46"/>
      <c r="BB207" s="46"/>
    </row>
    <row r="208" spans="1:54" s="64" customFormat="1" ht="18.75">
      <c r="A208" s="61"/>
      <c r="B208" s="62"/>
      <c r="C208" s="63"/>
      <c r="D208" s="63"/>
      <c r="AQ208" s="46"/>
      <c r="AR208" s="46"/>
      <c r="AS208" s="46"/>
      <c r="AT208" s="46"/>
      <c r="AU208" s="46"/>
      <c r="AV208" s="46"/>
      <c r="AW208" s="46"/>
      <c r="AX208" s="46"/>
      <c r="AY208" s="46"/>
      <c r="AZ208" s="46"/>
      <c r="BA208" s="46"/>
      <c r="BB208" s="46"/>
    </row>
    <row r="209" spans="1:54" s="64" customFormat="1" ht="18.75">
      <c r="A209" s="61"/>
      <c r="B209" s="62"/>
      <c r="C209" s="63"/>
      <c r="D209" s="63"/>
      <c r="AQ209" s="46"/>
      <c r="AR209" s="46"/>
      <c r="AS209" s="46"/>
      <c r="AT209" s="46"/>
      <c r="AU209" s="46"/>
      <c r="AV209" s="46"/>
      <c r="AW209" s="46"/>
      <c r="AX209" s="46"/>
      <c r="AY209" s="46"/>
      <c r="AZ209" s="46"/>
      <c r="BA209" s="46"/>
      <c r="BB209" s="46"/>
    </row>
    <row r="210" spans="1:54" s="64" customFormat="1" ht="18.75">
      <c r="A210" s="61"/>
      <c r="B210" s="62"/>
      <c r="C210" s="63"/>
      <c r="D210" s="63"/>
      <c r="AQ210" s="46"/>
      <c r="AR210" s="46"/>
      <c r="AS210" s="46"/>
      <c r="AT210" s="46"/>
      <c r="AU210" s="46"/>
      <c r="AV210" s="46"/>
      <c r="AW210" s="46"/>
      <c r="AX210" s="46"/>
      <c r="AY210" s="46"/>
      <c r="AZ210" s="46"/>
      <c r="BA210" s="46"/>
      <c r="BB210" s="46"/>
    </row>
    <row r="211" spans="1:54" s="64" customFormat="1" ht="18.75">
      <c r="A211" s="61"/>
      <c r="B211" s="62"/>
      <c r="C211" s="63"/>
      <c r="D211" s="63"/>
      <c r="AQ211" s="46"/>
      <c r="AR211" s="46"/>
      <c r="AS211" s="46"/>
      <c r="AT211" s="46"/>
      <c r="AU211" s="46"/>
      <c r="AV211" s="46"/>
      <c r="AW211" s="46"/>
      <c r="AX211" s="46"/>
      <c r="AY211" s="46"/>
      <c r="AZ211" s="46"/>
      <c r="BA211" s="46"/>
      <c r="BB211" s="46"/>
    </row>
    <row r="212" spans="1:54" s="64" customFormat="1" ht="18.75">
      <c r="A212" s="61"/>
      <c r="B212" s="62"/>
      <c r="C212" s="63"/>
      <c r="D212" s="63"/>
      <c r="AQ212" s="46"/>
      <c r="AR212" s="46"/>
      <c r="AS212" s="46"/>
      <c r="AT212" s="46"/>
      <c r="AU212" s="46"/>
      <c r="AV212" s="46"/>
      <c r="AW212" s="46"/>
      <c r="AX212" s="46"/>
      <c r="AY212" s="46"/>
      <c r="AZ212" s="46"/>
      <c r="BA212" s="46"/>
      <c r="BB212" s="46"/>
    </row>
    <row r="213" spans="1:54" s="64" customFormat="1" ht="18.75">
      <c r="A213" s="61"/>
      <c r="B213" s="62"/>
      <c r="C213" s="63"/>
      <c r="D213" s="63"/>
      <c r="AQ213" s="46"/>
      <c r="AR213" s="46"/>
      <c r="AS213" s="46"/>
      <c r="AT213" s="46"/>
      <c r="AU213" s="46"/>
      <c r="AV213" s="46"/>
      <c r="AW213" s="46"/>
      <c r="AX213" s="46"/>
      <c r="AY213" s="46"/>
      <c r="AZ213" s="46"/>
      <c r="BA213" s="46"/>
      <c r="BB213" s="46"/>
    </row>
    <row r="214" spans="1:54" s="64" customFormat="1" ht="18.75">
      <c r="A214" s="61"/>
      <c r="B214" s="62"/>
      <c r="C214" s="63"/>
      <c r="D214" s="63"/>
      <c r="AQ214" s="46"/>
      <c r="AR214" s="46"/>
      <c r="AS214" s="46"/>
      <c r="AT214" s="46"/>
      <c r="AU214" s="46"/>
      <c r="AV214" s="46"/>
      <c r="AW214" s="46"/>
      <c r="AX214" s="46"/>
      <c r="AY214" s="46"/>
      <c r="AZ214" s="46"/>
      <c r="BA214" s="46"/>
      <c r="BB214" s="46"/>
    </row>
    <row r="215" spans="1:54" s="64" customFormat="1" ht="18.75">
      <c r="A215" s="61"/>
      <c r="B215" s="62"/>
      <c r="C215" s="63"/>
      <c r="D215" s="63"/>
      <c r="AQ215" s="46"/>
      <c r="AR215" s="46"/>
      <c r="AS215" s="46"/>
      <c r="AT215" s="46"/>
      <c r="AU215" s="46"/>
      <c r="AV215" s="46"/>
      <c r="AW215" s="46"/>
      <c r="AX215" s="46"/>
      <c r="AY215" s="46"/>
      <c r="AZ215" s="46"/>
      <c r="BA215" s="46"/>
      <c r="BB215" s="46"/>
    </row>
    <row r="216" spans="1:54" s="64" customFormat="1" ht="18.75">
      <c r="A216" s="61"/>
      <c r="B216" s="62"/>
      <c r="C216" s="63"/>
      <c r="D216" s="63"/>
      <c r="AQ216" s="46"/>
      <c r="AR216" s="46"/>
      <c r="AS216" s="46"/>
      <c r="AT216" s="46"/>
      <c r="AU216" s="46"/>
      <c r="AV216" s="46"/>
      <c r="AW216" s="46"/>
      <c r="AX216" s="46"/>
      <c r="AY216" s="46"/>
      <c r="AZ216" s="46"/>
      <c r="BA216" s="46"/>
      <c r="BB216" s="46"/>
    </row>
    <row r="217" spans="1:54" s="64" customFormat="1" ht="18.75">
      <c r="A217" s="61"/>
      <c r="B217" s="62"/>
      <c r="C217" s="63"/>
      <c r="D217" s="63"/>
      <c r="AQ217" s="46"/>
      <c r="AR217" s="46"/>
      <c r="AS217" s="46"/>
      <c r="AT217" s="46"/>
      <c r="AU217" s="46"/>
      <c r="AV217" s="46"/>
      <c r="AW217" s="46"/>
      <c r="AX217" s="46"/>
      <c r="AY217" s="46"/>
      <c r="AZ217" s="46"/>
      <c r="BA217" s="46"/>
      <c r="BB217" s="46"/>
    </row>
    <row r="218" spans="1:54" s="64" customFormat="1" ht="18.75">
      <c r="A218" s="61"/>
      <c r="B218" s="62"/>
      <c r="C218" s="63"/>
      <c r="D218" s="63"/>
      <c r="AQ218" s="46"/>
      <c r="AR218" s="46"/>
      <c r="AS218" s="46"/>
      <c r="AT218" s="46"/>
      <c r="AU218" s="46"/>
      <c r="AV218" s="46"/>
      <c r="AW218" s="46"/>
      <c r="AX218" s="46"/>
      <c r="AY218" s="46"/>
      <c r="AZ218" s="46"/>
      <c r="BA218" s="46"/>
      <c r="BB218" s="46"/>
    </row>
    <row r="219" spans="1:54" s="64" customFormat="1" ht="18.75">
      <c r="A219" s="61"/>
      <c r="B219" s="62"/>
      <c r="C219" s="63"/>
      <c r="D219" s="63"/>
      <c r="AQ219" s="46"/>
      <c r="AR219" s="46"/>
      <c r="AS219" s="46"/>
      <c r="AT219" s="46"/>
      <c r="AU219" s="46"/>
      <c r="AV219" s="46"/>
      <c r="AW219" s="46"/>
      <c r="AX219" s="46"/>
      <c r="AY219" s="46"/>
      <c r="AZ219" s="46"/>
      <c r="BA219" s="46"/>
      <c r="BB219" s="46"/>
    </row>
    <row r="220" spans="1:54" s="64" customFormat="1" ht="18.75">
      <c r="A220" s="61"/>
      <c r="B220" s="62"/>
      <c r="C220" s="63"/>
      <c r="D220" s="63"/>
      <c r="AQ220" s="46"/>
      <c r="AR220" s="46"/>
      <c r="AS220" s="46"/>
      <c r="AT220" s="46"/>
      <c r="AU220" s="46"/>
      <c r="AV220" s="46"/>
      <c r="AW220" s="46"/>
      <c r="AX220" s="46"/>
      <c r="AY220" s="46"/>
      <c r="AZ220" s="46"/>
      <c r="BA220" s="46"/>
      <c r="BB220" s="46"/>
    </row>
    <row r="221" spans="1:54" s="64" customFormat="1" ht="18.75">
      <c r="A221" s="61"/>
      <c r="B221" s="62"/>
      <c r="C221" s="63"/>
      <c r="D221" s="63"/>
      <c r="AQ221" s="46"/>
      <c r="AR221" s="46"/>
      <c r="AS221" s="46"/>
      <c r="AT221" s="46"/>
      <c r="AU221" s="46"/>
      <c r="AV221" s="46"/>
      <c r="AW221" s="46"/>
      <c r="AX221" s="46"/>
      <c r="AY221" s="46"/>
      <c r="AZ221" s="46"/>
      <c r="BA221" s="46"/>
      <c r="BB221" s="46"/>
    </row>
    <row r="222" spans="1:54" s="64" customFormat="1" ht="18.75">
      <c r="A222" s="61"/>
      <c r="B222" s="62"/>
      <c r="C222" s="63"/>
      <c r="D222" s="63"/>
      <c r="AQ222" s="46"/>
      <c r="AR222" s="46"/>
      <c r="AS222" s="46"/>
      <c r="AT222" s="46"/>
      <c r="AU222" s="46"/>
      <c r="AV222" s="46"/>
      <c r="AW222" s="46"/>
      <c r="AX222" s="46"/>
      <c r="AY222" s="46"/>
      <c r="AZ222" s="46"/>
      <c r="BA222" s="46"/>
      <c r="BB222" s="46"/>
    </row>
    <row r="223" spans="1:54" s="64" customFormat="1" ht="18.75">
      <c r="A223" s="61"/>
      <c r="B223" s="62"/>
      <c r="C223" s="63"/>
      <c r="D223" s="63"/>
      <c r="AQ223" s="46"/>
      <c r="AR223" s="46"/>
      <c r="AS223" s="46"/>
      <c r="AT223" s="46"/>
      <c r="AU223" s="46"/>
      <c r="AV223" s="46"/>
      <c r="AW223" s="46"/>
      <c r="AX223" s="46"/>
      <c r="AY223" s="46"/>
      <c r="AZ223" s="46"/>
      <c r="BA223" s="46"/>
      <c r="BB223" s="46"/>
    </row>
    <row r="224" spans="1:54" s="64" customFormat="1" ht="18.75">
      <c r="A224" s="61"/>
      <c r="B224" s="62"/>
      <c r="C224" s="63"/>
      <c r="D224" s="63"/>
      <c r="AQ224" s="46"/>
      <c r="AR224" s="46"/>
      <c r="AS224" s="46"/>
      <c r="AT224" s="46"/>
      <c r="AU224" s="46"/>
      <c r="AV224" s="46"/>
      <c r="AW224" s="46"/>
      <c r="AX224" s="46"/>
      <c r="AY224" s="46"/>
      <c r="AZ224" s="46"/>
      <c r="BA224" s="46"/>
      <c r="BB224" s="46"/>
    </row>
    <row r="225" spans="1:54" s="64" customFormat="1" ht="18.75">
      <c r="A225" s="61"/>
      <c r="B225" s="62"/>
      <c r="C225" s="63"/>
      <c r="D225" s="63"/>
      <c r="AQ225" s="46"/>
      <c r="AR225" s="46"/>
      <c r="AS225" s="46"/>
      <c r="AT225" s="46"/>
      <c r="AU225" s="46"/>
      <c r="AV225" s="46"/>
      <c r="AW225" s="46"/>
      <c r="AX225" s="46"/>
      <c r="AY225" s="46"/>
      <c r="AZ225" s="46"/>
      <c r="BA225" s="46"/>
      <c r="BB225" s="46"/>
    </row>
    <row r="226" spans="1:54" s="64" customFormat="1" ht="18.75">
      <c r="A226" s="61"/>
      <c r="B226" s="62"/>
      <c r="C226" s="63"/>
      <c r="D226" s="63"/>
      <c r="AQ226" s="46"/>
      <c r="AR226" s="46"/>
      <c r="AS226" s="46"/>
      <c r="AT226" s="46"/>
      <c r="AU226" s="46"/>
      <c r="AV226" s="46"/>
      <c r="AW226" s="46"/>
      <c r="AX226" s="46"/>
      <c r="AY226" s="46"/>
      <c r="AZ226" s="46"/>
      <c r="BA226" s="46"/>
      <c r="BB226" s="46"/>
    </row>
    <row r="227" spans="1:54" s="64" customFormat="1" ht="18.75">
      <c r="A227" s="61"/>
      <c r="B227" s="62"/>
      <c r="C227" s="63"/>
      <c r="D227" s="63"/>
      <c r="AQ227" s="46"/>
      <c r="AR227" s="46"/>
      <c r="AS227" s="46"/>
      <c r="AT227" s="46"/>
      <c r="AU227" s="46"/>
      <c r="AV227" s="46"/>
      <c r="AW227" s="46"/>
      <c r="AX227" s="46"/>
      <c r="AY227" s="46"/>
      <c r="AZ227" s="46"/>
      <c r="BA227" s="46"/>
      <c r="BB227" s="46"/>
    </row>
    <row r="228" spans="1:54" s="64" customFormat="1" ht="18.75">
      <c r="A228" s="61"/>
      <c r="B228" s="62"/>
      <c r="C228" s="63"/>
      <c r="D228" s="63"/>
      <c r="AQ228" s="46"/>
      <c r="AR228" s="46"/>
      <c r="AS228" s="46"/>
      <c r="AT228" s="46"/>
      <c r="AU228" s="46"/>
      <c r="AV228" s="46"/>
      <c r="AW228" s="46"/>
      <c r="AX228" s="46"/>
      <c r="AY228" s="46"/>
      <c r="AZ228" s="46"/>
      <c r="BA228" s="46"/>
      <c r="BB228" s="46"/>
    </row>
    <row r="229" spans="1:54" s="64" customFormat="1" ht="18.75">
      <c r="A229" s="61"/>
      <c r="B229" s="62"/>
      <c r="C229" s="63"/>
      <c r="D229" s="63"/>
      <c r="AQ229" s="46"/>
      <c r="AR229" s="46"/>
      <c r="AS229" s="46"/>
      <c r="AT229" s="46"/>
      <c r="AU229" s="46"/>
      <c r="AV229" s="46"/>
      <c r="AW229" s="46"/>
      <c r="AX229" s="46"/>
      <c r="AY229" s="46"/>
      <c r="AZ229" s="46"/>
      <c r="BA229" s="46"/>
      <c r="BB229" s="46"/>
    </row>
    <row r="230" spans="1:54" s="64" customFormat="1" ht="18.75">
      <c r="A230" s="61"/>
      <c r="B230" s="62"/>
      <c r="C230" s="63"/>
      <c r="D230" s="63"/>
      <c r="AQ230" s="46"/>
      <c r="AR230" s="46"/>
      <c r="AS230" s="46"/>
      <c r="AT230" s="46"/>
      <c r="AU230" s="46"/>
      <c r="AV230" s="46"/>
      <c r="AW230" s="46"/>
      <c r="AX230" s="46"/>
      <c r="AY230" s="46"/>
      <c r="AZ230" s="46"/>
      <c r="BA230" s="46"/>
      <c r="BB230" s="46"/>
    </row>
    <row r="231" spans="1:54" s="64" customFormat="1" ht="18.75">
      <c r="A231" s="61"/>
      <c r="B231" s="62"/>
      <c r="C231" s="63"/>
      <c r="D231" s="63"/>
      <c r="AQ231" s="46"/>
      <c r="AR231" s="46"/>
      <c r="AS231" s="46"/>
      <c r="AT231" s="46"/>
      <c r="AU231" s="46"/>
      <c r="AV231" s="46"/>
      <c r="AW231" s="46"/>
      <c r="AX231" s="46"/>
      <c r="AY231" s="46"/>
      <c r="AZ231" s="46"/>
      <c r="BA231" s="46"/>
      <c r="BB231" s="46"/>
    </row>
    <row r="232" spans="1:54" s="64" customFormat="1" ht="18.75">
      <c r="A232" s="61"/>
      <c r="B232" s="62"/>
      <c r="C232" s="63"/>
      <c r="D232" s="63"/>
      <c r="AQ232" s="46"/>
      <c r="AR232" s="46"/>
      <c r="AS232" s="46"/>
      <c r="AT232" s="46"/>
      <c r="AU232" s="46"/>
      <c r="AV232" s="46"/>
      <c r="AW232" s="46"/>
      <c r="AX232" s="46"/>
      <c r="AY232" s="46"/>
      <c r="AZ232" s="46"/>
      <c r="BA232" s="46"/>
      <c r="BB232" s="46"/>
    </row>
    <row r="233" spans="1:54" s="64" customFormat="1" ht="18.75">
      <c r="A233" s="61"/>
      <c r="B233" s="62"/>
      <c r="C233" s="63"/>
      <c r="D233" s="63"/>
      <c r="AQ233" s="46"/>
      <c r="AR233" s="46"/>
      <c r="AS233" s="46"/>
      <c r="AT233" s="46"/>
      <c r="AU233" s="46"/>
      <c r="AV233" s="46"/>
      <c r="AW233" s="46"/>
      <c r="AX233" s="46"/>
      <c r="AY233" s="46"/>
      <c r="AZ233" s="46"/>
      <c r="BA233" s="46"/>
      <c r="BB233" s="46"/>
    </row>
    <row r="234" spans="1:54" s="64" customFormat="1" ht="18.75">
      <c r="A234" s="61"/>
      <c r="B234" s="62"/>
      <c r="C234" s="63"/>
      <c r="D234" s="63"/>
      <c r="AQ234" s="46"/>
      <c r="AR234" s="46"/>
      <c r="AS234" s="46"/>
      <c r="AT234" s="46"/>
      <c r="AU234" s="46"/>
      <c r="AV234" s="46"/>
      <c r="AW234" s="46"/>
      <c r="AX234" s="46"/>
      <c r="AY234" s="46"/>
      <c r="AZ234" s="46"/>
      <c r="BA234" s="46"/>
      <c r="BB234" s="46"/>
    </row>
    <row r="235" spans="1:54" s="64" customFormat="1" ht="18.75">
      <c r="A235" s="61"/>
      <c r="B235" s="62"/>
      <c r="C235" s="63"/>
      <c r="D235" s="63"/>
      <c r="AQ235" s="46"/>
      <c r="AR235" s="46"/>
      <c r="AS235" s="46"/>
      <c r="AT235" s="46"/>
      <c r="AU235" s="46"/>
      <c r="AV235" s="46"/>
      <c r="AW235" s="46"/>
      <c r="AX235" s="46"/>
      <c r="AY235" s="46"/>
      <c r="AZ235" s="46"/>
      <c r="BA235" s="46"/>
      <c r="BB235" s="46"/>
    </row>
    <row r="236" spans="1:54" s="64" customFormat="1" ht="18.75">
      <c r="A236" s="61"/>
      <c r="B236" s="62"/>
      <c r="C236" s="63"/>
      <c r="D236" s="63"/>
      <c r="AQ236" s="46"/>
      <c r="AR236" s="46"/>
      <c r="AS236" s="46"/>
      <c r="AT236" s="46"/>
      <c r="AU236" s="46"/>
      <c r="AV236" s="46"/>
      <c r="AW236" s="46"/>
      <c r="AX236" s="46"/>
      <c r="AY236" s="46"/>
      <c r="AZ236" s="46"/>
      <c r="BA236" s="46"/>
      <c r="BB236" s="46"/>
    </row>
    <row r="237" spans="1:54" s="64" customFormat="1" ht="18.75">
      <c r="A237" s="61"/>
      <c r="B237" s="62"/>
      <c r="C237" s="63"/>
      <c r="D237" s="63"/>
      <c r="AQ237" s="46"/>
      <c r="AR237" s="46"/>
      <c r="AS237" s="46"/>
      <c r="AT237" s="46"/>
      <c r="AU237" s="46"/>
      <c r="AV237" s="46"/>
      <c r="AW237" s="46"/>
      <c r="AX237" s="46"/>
      <c r="AY237" s="46"/>
      <c r="AZ237" s="46"/>
      <c r="BA237" s="46"/>
      <c r="BB237" s="46"/>
    </row>
    <row r="238" spans="1:54" s="64" customFormat="1" ht="18.75">
      <c r="A238" s="61"/>
      <c r="B238" s="62"/>
      <c r="C238" s="63"/>
      <c r="D238" s="63"/>
      <c r="AQ238" s="46"/>
      <c r="AR238" s="46"/>
      <c r="AS238" s="46"/>
      <c r="AT238" s="46"/>
      <c r="AU238" s="46"/>
      <c r="AV238" s="46"/>
      <c r="AW238" s="46"/>
      <c r="AX238" s="46"/>
      <c r="AY238" s="46"/>
      <c r="AZ238" s="46"/>
      <c r="BA238" s="46"/>
      <c r="BB238" s="46"/>
    </row>
    <row r="239" spans="1:54" s="64" customFormat="1" ht="18.75">
      <c r="A239" s="61"/>
      <c r="B239" s="62"/>
      <c r="C239" s="63"/>
      <c r="D239" s="63"/>
      <c r="AQ239" s="46"/>
      <c r="AR239" s="46"/>
      <c r="AS239" s="46"/>
      <c r="AT239" s="46"/>
      <c r="AU239" s="46"/>
      <c r="AV239" s="46"/>
      <c r="AW239" s="46"/>
      <c r="AX239" s="46"/>
      <c r="AY239" s="46"/>
      <c r="AZ239" s="46"/>
      <c r="BA239" s="46"/>
      <c r="BB239" s="46"/>
    </row>
    <row r="240" spans="1:54" s="64" customFormat="1" ht="18.75">
      <c r="A240" s="61"/>
      <c r="B240" s="62"/>
      <c r="C240" s="63"/>
      <c r="D240" s="63"/>
      <c r="AQ240" s="46"/>
      <c r="AR240" s="46"/>
      <c r="AS240" s="46"/>
      <c r="AT240" s="46"/>
      <c r="AU240" s="46"/>
      <c r="AV240" s="46"/>
      <c r="AW240" s="46"/>
      <c r="AX240" s="46"/>
      <c r="AY240" s="46"/>
      <c r="AZ240" s="46"/>
      <c r="BA240" s="46"/>
      <c r="BB240" s="46"/>
    </row>
    <row r="241" spans="1:54" s="64" customFormat="1" ht="18.75">
      <c r="A241" s="61"/>
      <c r="B241" s="62"/>
      <c r="C241" s="63"/>
      <c r="D241" s="63"/>
      <c r="AQ241" s="46"/>
      <c r="AR241" s="46"/>
      <c r="AS241" s="46"/>
      <c r="AT241" s="46"/>
      <c r="AU241" s="46"/>
      <c r="AV241" s="46"/>
      <c r="AW241" s="46"/>
      <c r="AX241" s="46"/>
      <c r="AY241" s="46"/>
      <c r="AZ241" s="46"/>
      <c r="BA241" s="46"/>
      <c r="BB241" s="46"/>
    </row>
    <row r="242" spans="1:54" s="64" customFormat="1" ht="18.75">
      <c r="A242" s="61"/>
      <c r="B242" s="62"/>
      <c r="C242" s="63"/>
      <c r="D242" s="63"/>
      <c r="AQ242" s="46"/>
      <c r="AR242" s="46"/>
      <c r="AS242" s="46"/>
      <c r="AT242" s="46"/>
      <c r="AU242" s="46"/>
      <c r="AV242" s="46"/>
      <c r="AW242" s="46"/>
      <c r="AX242" s="46"/>
      <c r="AY242" s="46"/>
      <c r="AZ242" s="46"/>
      <c r="BA242" s="46"/>
      <c r="BB242" s="46"/>
    </row>
    <row r="243" spans="1:54" s="64" customFormat="1" ht="18.75">
      <c r="A243" s="61"/>
      <c r="B243" s="62"/>
      <c r="C243" s="63"/>
      <c r="D243" s="63"/>
      <c r="AQ243" s="46"/>
      <c r="AR243" s="46"/>
      <c r="AS243" s="46"/>
      <c r="AT243" s="46"/>
      <c r="AU243" s="46"/>
      <c r="AV243" s="46"/>
      <c r="AW243" s="46"/>
      <c r="AX243" s="46"/>
      <c r="AY243" s="46"/>
      <c r="AZ243" s="46"/>
      <c r="BA243" s="46"/>
      <c r="BB243" s="46"/>
    </row>
    <row r="244" spans="1:54" s="64" customFormat="1" ht="18.75">
      <c r="A244" s="61"/>
      <c r="B244" s="62"/>
      <c r="C244" s="63"/>
      <c r="D244" s="63"/>
      <c r="AQ244" s="46"/>
      <c r="AR244" s="46"/>
      <c r="AS244" s="46"/>
      <c r="AT244" s="46"/>
      <c r="AU244" s="46"/>
      <c r="AV244" s="46"/>
      <c r="AW244" s="46"/>
      <c r="AX244" s="46"/>
      <c r="AY244" s="46"/>
      <c r="AZ244" s="46"/>
      <c r="BA244" s="46"/>
      <c r="BB244" s="46"/>
    </row>
    <row r="245" spans="1:54" s="64" customFormat="1" ht="18.75">
      <c r="A245" s="61"/>
      <c r="B245" s="62"/>
      <c r="C245" s="63"/>
      <c r="D245" s="63"/>
      <c r="AQ245" s="46"/>
      <c r="AR245" s="46"/>
      <c r="AS245" s="46"/>
      <c r="AT245" s="46"/>
      <c r="AU245" s="46"/>
      <c r="AV245" s="46"/>
      <c r="AW245" s="46"/>
      <c r="AX245" s="46"/>
      <c r="AY245" s="46"/>
      <c r="AZ245" s="46"/>
      <c r="BA245" s="46"/>
      <c r="BB245" s="46"/>
    </row>
    <row r="246" spans="1:54" s="64" customFormat="1" ht="18.75">
      <c r="A246" s="61"/>
      <c r="B246" s="62"/>
      <c r="C246" s="63"/>
      <c r="D246" s="63"/>
      <c r="AQ246" s="46"/>
      <c r="AR246" s="46"/>
      <c r="AS246" s="46"/>
      <c r="AT246" s="46"/>
      <c r="AU246" s="46"/>
      <c r="AV246" s="46"/>
      <c r="AW246" s="46"/>
      <c r="AX246" s="46"/>
      <c r="AY246" s="46"/>
      <c r="AZ246" s="46"/>
      <c r="BA246" s="46"/>
      <c r="BB246" s="46"/>
    </row>
    <row r="247" spans="1:54" s="64" customFormat="1" ht="18.75">
      <c r="A247" s="61"/>
      <c r="B247" s="62"/>
      <c r="C247" s="63"/>
      <c r="D247" s="63"/>
      <c r="AQ247" s="46"/>
      <c r="AR247" s="46"/>
      <c r="AS247" s="46"/>
      <c r="AT247" s="46"/>
      <c r="AU247" s="46"/>
      <c r="AV247" s="46"/>
      <c r="AW247" s="46"/>
      <c r="AX247" s="46"/>
      <c r="AY247" s="46"/>
      <c r="AZ247" s="46"/>
      <c r="BA247" s="46"/>
      <c r="BB247" s="46"/>
    </row>
    <row r="248" spans="1:54" s="64" customFormat="1" ht="18.75">
      <c r="A248" s="61"/>
      <c r="B248" s="62"/>
      <c r="C248" s="63"/>
      <c r="D248" s="63"/>
      <c r="AQ248" s="46"/>
      <c r="AR248" s="46"/>
      <c r="AS248" s="46"/>
      <c r="AT248" s="46"/>
      <c r="AU248" s="46"/>
      <c r="AV248" s="46"/>
      <c r="AW248" s="46"/>
      <c r="AX248" s="46"/>
      <c r="AY248" s="46"/>
      <c r="AZ248" s="46"/>
      <c r="BA248" s="46"/>
      <c r="BB248" s="46"/>
    </row>
    <row r="249" spans="1:54" s="64" customFormat="1" ht="18.75">
      <c r="A249" s="61"/>
      <c r="B249" s="62"/>
      <c r="C249" s="63"/>
      <c r="D249" s="63"/>
      <c r="AQ249" s="46"/>
      <c r="AR249" s="46"/>
      <c r="AS249" s="46"/>
      <c r="AT249" s="46"/>
      <c r="AU249" s="46"/>
      <c r="AV249" s="46"/>
      <c r="AW249" s="46"/>
      <c r="AX249" s="46"/>
      <c r="AY249" s="46"/>
      <c r="AZ249" s="46"/>
      <c r="BA249" s="46"/>
      <c r="BB249" s="46"/>
    </row>
    <row r="250" spans="1:54" s="64" customFormat="1" ht="18.75">
      <c r="A250" s="61"/>
      <c r="B250" s="62"/>
      <c r="C250" s="63"/>
      <c r="D250" s="63"/>
      <c r="AQ250" s="46"/>
      <c r="AR250" s="46"/>
      <c r="AS250" s="46"/>
      <c r="AT250" s="46"/>
      <c r="AU250" s="46"/>
      <c r="AV250" s="46"/>
      <c r="AW250" s="46"/>
      <c r="AX250" s="46"/>
      <c r="AY250" s="46"/>
      <c r="AZ250" s="46"/>
      <c r="BA250" s="46"/>
      <c r="BB250" s="46"/>
    </row>
    <row r="251" spans="1:54" s="64" customFormat="1" ht="18.75">
      <c r="A251" s="61"/>
      <c r="B251" s="62"/>
      <c r="C251" s="63"/>
      <c r="D251" s="63"/>
      <c r="AQ251" s="46"/>
      <c r="AR251" s="46"/>
      <c r="AS251" s="46"/>
      <c r="AT251" s="46"/>
      <c r="AU251" s="46"/>
      <c r="AV251" s="46"/>
      <c r="AW251" s="46"/>
      <c r="AX251" s="46"/>
      <c r="AY251" s="46"/>
      <c r="AZ251" s="46"/>
      <c r="BA251" s="46"/>
      <c r="BB251" s="46"/>
    </row>
    <row r="252" spans="1:54" s="64" customFormat="1" ht="18.75">
      <c r="A252" s="61"/>
      <c r="B252" s="62"/>
      <c r="C252" s="63"/>
      <c r="D252" s="63"/>
      <c r="AQ252" s="46"/>
      <c r="AR252" s="46"/>
      <c r="AS252" s="46"/>
      <c r="AT252" s="46"/>
      <c r="AU252" s="46"/>
      <c r="AV252" s="46"/>
      <c r="AW252" s="46"/>
      <c r="AX252" s="46"/>
      <c r="AY252" s="46"/>
      <c r="AZ252" s="46"/>
      <c r="BA252" s="46"/>
      <c r="BB252" s="46"/>
    </row>
    <row r="253" spans="1:54" s="64" customFormat="1" ht="18.75">
      <c r="A253" s="61"/>
      <c r="B253" s="62"/>
      <c r="C253" s="63"/>
      <c r="D253" s="63"/>
      <c r="AQ253" s="46"/>
      <c r="AR253" s="46"/>
      <c r="AS253" s="46"/>
      <c r="AT253" s="46"/>
      <c r="AU253" s="46"/>
      <c r="AV253" s="46"/>
      <c r="AW253" s="46"/>
      <c r="AX253" s="46"/>
      <c r="AY253" s="46"/>
      <c r="AZ253" s="46"/>
      <c r="BA253" s="46"/>
      <c r="BB253" s="46"/>
    </row>
    <row r="254" spans="1:54" s="64" customFormat="1" ht="18.75">
      <c r="A254" s="61"/>
      <c r="B254" s="62"/>
      <c r="C254" s="63"/>
      <c r="D254" s="63"/>
      <c r="AQ254" s="46"/>
      <c r="AR254" s="46"/>
      <c r="AS254" s="46"/>
      <c r="AT254" s="46"/>
      <c r="AU254" s="46"/>
      <c r="AV254" s="46"/>
      <c r="AW254" s="46"/>
      <c r="AX254" s="46"/>
      <c r="AY254" s="46"/>
      <c r="AZ254" s="46"/>
      <c r="BA254" s="46"/>
      <c r="BB254" s="46"/>
    </row>
    <row r="255" spans="1:54" s="64" customFormat="1" ht="18.75">
      <c r="A255" s="61"/>
      <c r="B255" s="62"/>
      <c r="C255" s="63"/>
      <c r="D255" s="63"/>
      <c r="AQ255" s="46"/>
      <c r="AR255" s="46"/>
      <c r="AS255" s="46"/>
      <c r="AT255" s="46"/>
      <c r="AU255" s="46"/>
      <c r="AV255" s="46"/>
      <c r="AW255" s="46"/>
      <c r="AX255" s="46"/>
      <c r="AY255" s="46"/>
      <c r="AZ255" s="46"/>
      <c r="BA255" s="46"/>
      <c r="BB255" s="46"/>
    </row>
    <row r="256" spans="1:54" s="64" customFormat="1" ht="18.75">
      <c r="A256" s="61"/>
      <c r="B256" s="62"/>
      <c r="C256" s="63"/>
      <c r="D256" s="63"/>
      <c r="AQ256" s="46"/>
      <c r="AR256" s="46"/>
      <c r="AS256" s="46"/>
      <c r="AT256" s="46"/>
      <c r="AU256" s="46"/>
      <c r="AV256" s="46"/>
      <c r="AW256" s="46"/>
      <c r="AX256" s="46"/>
      <c r="AY256" s="46"/>
      <c r="AZ256" s="46"/>
      <c r="BA256" s="46"/>
      <c r="BB256" s="46"/>
    </row>
    <row r="257" spans="1:54" s="64" customFormat="1" ht="18.75">
      <c r="A257" s="61"/>
      <c r="B257" s="62"/>
      <c r="C257" s="63"/>
      <c r="D257" s="63"/>
      <c r="AQ257" s="46"/>
      <c r="AR257" s="46"/>
      <c r="AS257" s="46"/>
      <c r="AT257" s="46"/>
      <c r="AU257" s="46"/>
      <c r="AV257" s="46"/>
      <c r="AW257" s="46"/>
      <c r="AX257" s="46"/>
      <c r="AY257" s="46"/>
      <c r="AZ257" s="46"/>
      <c r="BA257" s="46"/>
      <c r="BB257" s="46"/>
    </row>
    <row r="258" spans="1:54" s="64" customFormat="1" ht="18.75">
      <c r="A258" s="61"/>
      <c r="B258" s="62"/>
      <c r="C258" s="63"/>
      <c r="D258" s="63"/>
      <c r="AQ258" s="46"/>
      <c r="AR258" s="46"/>
      <c r="AS258" s="46"/>
      <c r="AT258" s="46"/>
      <c r="AU258" s="46"/>
      <c r="AV258" s="46"/>
      <c r="AW258" s="46"/>
      <c r="AX258" s="46"/>
      <c r="AY258" s="46"/>
      <c r="AZ258" s="46"/>
      <c r="BA258" s="46"/>
      <c r="BB258" s="46"/>
    </row>
    <row r="259" spans="1:54" s="64" customFormat="1" ht="18.75">
      <c r="A259" s="61"/>
      <c r="B259" s="62"/>
      <c r="C259" s="63"/>
      <c r="D259" s="63"/>
      <c r="AQ259" s="46"/>
      <c r="AR259" s="46"/>
      <c r="AS259" s="46"/>
      <c r="AT259" s="46"/>
      <c r="AU259" s="46"/>
      <c r="AV259" s="46"/>
      <c r="AW259" s="46"/>
      <c r="AX259" s="46"/>
      <c r="AY259" s="46"/>
      <c r="AZ259" s="46"/>
      <c r="BA259" s="46"/>
      <c r="BB259" s="46"/>
    </row>
    <row r="260" spans="1:54" s="64" customFormat="1" ht="18.75">
      <c r="A260" s="61"/>
      <c r="B260" s="62"/>
      <c r="C260" s="63"/>
      <c r="D260" s="63"/>
      <c r="AQ260" s="46"/>
      <c r="AR260" s="46"/>
      <c r="AS260" s="46"/>
      <c r="AT260" s="46"/>
      <c r="AU260" s="46"/>
      <c r="AV260" s="46"/>
      <c r="AW260" s="46"/>
      <c r="AX260" s="46"/>
      <c r="AY260" s="46"/>
      <c r="AZ260" s="46"/>
      <c r="BA260" s="46"/>
      <c r="BB260" s="46"/>
    </row>
    <row r="261" spans="1:54" s="64" customFormat="1" ht="18.75">
      <c r="A261" s="61"/>
      <c r="B261" s="62"/>
      <c r="C261" s="63"/>
      <c r="D261" s="63"/>
      <c r="AQ261" s="46"/>
      <c r="AR261" s="46"/>
      <c r="AS261" s="46"/>
      <c r="AT261" s="46"/>
      <c r="AU261" s="46"/>
      <c r="AV261" s="46"/>
      <c r="AW261" s="46"/>
      <c r="AX261" s="46"/>
      <c r="AY261" s="46"/>
      <c r="AZ261" s="46"/>
      <c r="BA261" s="46"/>
      <c r="BB261" s="46"/>
    </row>
    <row r="262" spans="1:54" s="64" customFormat="1" ht="18.75">
      <c r="A262" s="61"/>
      <c r="B262" s="62"/>
      <c r="C262" s="63"/>
      <c r="D262" s="63"/>
      <c r="AQ262" s="46"/>
      <c r="AR262" s="46"/>
      <c r="AS262" s="46"/>
      <c r="AT262" s="46"/>
      <c r="AU262" s="46"/>
      <c r="AV262" s="46"/>
      <c r="AW262" s="46"/>
      <c r="AX262" s="46"/>
      <c r="AY262" s="46"/>
      <c r="AZ262" s="46"/>
      <c r="BA262" s="46"/>
      <c r="BB262" s="46"/>
    </row>
    <row r="263" spans="1:54" s="64" customFormat="1" ht="18.75">
      <c r="A263" s="61"/>
      <c r="B263" s="62"/>
      <c r="C263" s="63"/>
      <c r="D263" s="63"/>
      <c r="AQ263" s="46"/>
      <c r="AR263" s="46"/>
      <c r="AS263" s="46"/>
      <c r="AT263" s="46"/>
      <c r="AU263" s="46"/>
      <c r="AV263" s="46"/>
      <c r="AW263" s="46"/>
      <c r="AX263" s="46"/>
      <c r="AY263" s="46"/>
      <c r="AZ263" s="46"/>
      <c r="BA263" s="46"/>
      <c r="BB263" s="46"/>
    </row>
    <row r="264" spans="1:54" s="64" customFormat="1" ht="18.75">
      <c r="A264" s="61"/>
      <c r="B264" s="62"/>
      <c r="C264" s="63"/>
      <c r="D264" s="63"/>
      <c r="AQ264" s="46"/>
      <c r="AR264" s="46"/>
      <c r="AS264" s="46"/>
      <c r="AT264" s="46"/>
      <c r="AU264" s="46"/>
      <c r="AV264" s="46"/>
      <c r="AW264" s="46"/>
      <c r="AX264" s="46"/>
      <c r="AY264" s="46"/>
      <c r="AZ264" s="46"/>
      <c r="BA264" s="46"/>
      <c r="BB264" s="46"/>
    </row>
    <row r="265" spans="1:54" s="64" customFormat="1" ht="18.75">
      <c r="A265" s="61"/>
      <c r="B265" s="62"/>
      <c r="C265" s="63"/>
      <c r="D265" s="63"/>
      <c r="AQ265" s="46"/>
      <c r="AR265" s="46"/>
      <c r="AS265" s="46"/>
      <c r="AT265" s="46"/>
      <c r="AU265" s="46"/>
      <c r="AV265" s="46"/>
      <c r="AW265" s="46"/>
      <c r="AX265" s="46"/>
      <c r="AY265" s="46"/>
      <c r="AZ265" s="46"/>
      <c r="BA265" s="46"/>
      <c r="BB265" s="46"/>
    </row>
    <row r="266" spans="1:54" s="64" customFormat="1" ht="18.75">
      <c r="A266" s="61"/>
      <c r="B266" s="62"/>
      <c r="C266" s="63"/>
      <c r="D266" s="63"/>
      <c r="AQ266" s="46"/>
      <c r="AR266" s="46"/>
      <c r="AS266" s="46"/>
      <c r="AT266" s="46"/>
      <c r="AU266" s="46"/>
      <c r="AV266" s="46"/>
      <c r="AW266" s="46"/>
      <c r="AX266" s="46"/>
      <c r="AY266" s="46"/>
      <c r="AZ266" s="46"/>
      <c r="BA266" s="46"/>
      <c r="BB266" s="46"/>
    </row>
    <row r="267" spans="1:54" s="64" customFormat="1" ht="18.75">
      <c r="A267" s="61"/>
      <c r="B267" s="62"/>
      <c r="C267" s="63"/>
      <c r="D267" s="63"/>
      <c r="AQ267" s="46"/>
      <c r="AR267" s="46"/>
      <c r="AS267" s="46"/>
      <c r="AT267" s="46"/>
      <c r="AU267" s="46"/>
      <c r="AV267" s="46"/>
      <c r="AW267" s="46"/>
      <c r="AX267" s="46"/>
      <c r="AY267" s="46"/>
      <c r="AZ267" s="46"/>
      <c r="BA267" s="46"/>
      <c r="BB267" s="46"/>
    </row>
    <row r="268" spans="1:54" s="64" customFormat="1" ht="18.75">
      <c r="A268" s="61"/>
      <c r="B268" s="62"/>
      <c r="C268" s="63"/>
      <c r="D268" s="63"/>
      <c r="AQ268" s="46"/>
      <c r="AR268" s="46"/>
      <c r="AS268" s="46"/>
      <c r="AT268" s="46"/>
      <c r="AU268" s="46"/>
      <c r="AV268" s="46"/>
      <c r="AW268" s="46"/>
      <c r="AX268" s="46"/>
      <c r="AY268" s="46"/>
      <c r="AZ268" s="46"/>
      <c r="BA268" s="46"/>
      <c r="BB268" s="46"/>
    </row>
    <row r="269" spans="1:54" s="64" customFormat="1" ht="18.75">
      <c r="A269" s="61"/>
      <c r="B269" s="62"/>
      <c r="C269" s="63"/>
      <c r="D269" s="63"/>
      <c r="AQ269" s="46"/>
      <c r="AR269" s="46"/>
      <c r="AS269" s="46"/>
      <c r="AT269" s="46"/>
      <c r="AU269" s="46"/>
      <c r="AV269" s="46"/>
      <c r="AW269" s="46"/>
      <c r="AX269" s="46"/>
      <c r="AY269" s="46"/>
      <c r="AZ269" s="46"/>
      <c r="BA269" s="46"/>
      <c r="BB269" s="46"/>
    </row>
    <row r="270" spans="1:54" s="64" customFormat="1" ht="18.75">
      <c r="A270" s="61"/>
      <c r="B270" s="62"/>
      <c r="C270" s="63"/>
      <c r="D270" s="63"/>
      <c r="AQ270" s="46"/>
      <c r="AR270" s="46"/>
      <c r="AS270" s="46"/>
      <c r="AT270" s="46"/>
      <c r="AU270" s="46"/>
      <c r="AV270" s="46"/>
      <c r="AW270" s="46"/>
      <c r="AX270" s="46"/>
      <c r="AY270" s="46"/>
      <c r="AZ270" s="46"/>
      <c r="BA270" s="46"/>
      <c r="BB270" s="46"/>
    </row>
    <row r="271" spans="1:54" s="64" customFormat="1" ht="18.75">
      <c r="A271" s="61"/>
      <c r="B271" s="62"/>
      <c r="C271" s="63"/>
      <c r="D271" s="63"/>
      <c r="AQ271" s="46"/>
      <c r="AR271" s="46"/>
      <c r="AS271" s="46"/>
      <c r="AT271" s="46"/>
      <c r="AU271" s="46"/>
      <c r="AV271" s="46"/>
      <c r="AW271" s="46"/>
      <c r="AX271" s="46"/>
      <c r="AY271" s="46"/>
      <c r="AZ271" s="46"/>
      <c r="BA271" s="46"/>
      <c r="BB271" s="46"/>
    </row>
    <row r="272" spans="1:54" s="64" customFormat="1" ht="18.75">
      <c r="A272" s="61"/>
      <c r="B272" s="62"/>
      <c r="C272" s="63"/>
      <c r="D272" s="63"/>
      <c r="AQ272" s="46"/>
      <c r="AR272" s="46"/>
      <c r="AS272" s="46"/>
      <c r="AT272" s="46"/>
      <c r="AU272" s="46"/>
      <c r="AV272" s="46"/>
      <c r="AW272" s="46"/>
      <c r="AX272" s="46"/>
      <c r="AY272" s="46"/>
      <c r="AZ272" s="46"/>
      <c r="BA272" s="46"/>
      <c r="BB272" s="46"/>
    </row>
    <row r="273" spans="1:54" s="64" customFormat="1" ht="18.75">
      <c r="A273" s="61"/>
      <c r="B273" s="62"/>
      <c r="C273" s="63"/>
      <c r="D273" s="63"/>
      <c r="AQ273" s="46"/>
      <c r="AR273" s="46"/>
      <c r="AS273" s="46"/>
      <c r="AT273" s="46"/>
      <c r="AU273" s="46"/>
      <c r="AV273" s="46"/>
      <c r="AW273" s="46"/>
      <c r="AX273" s="46"/>
      <c r="AY273" s="46"/>
      <c r="AZ273" s="46"/>
      <c r="BA273" s="46"/>
      <c r="BB273" s="46"/>
    </row>
    <row r="274" spans="1:54" s="64" customFormat="1" ht="18.75">
      <c r="A274" s="61"/>
      <c r="B274" s="62"/>
      <c r="C274" s="63"/>
      <c r="D274" s="63"/>
      <c r="AQ274" s="46"/>
      <c r="AR274" s="46"/>
      <c r="AS274" s="46"/>
      <c r="AT274" s="46"/>
      <c r="AU274" s="46"/>
      <c r="AV274" s="46"/>
      <c r="AW274" s="46"/>
      <c r="AX274" s="46"/>
      <c r="AY274" s="46"/>
      <c r="AZ274" s="46"/>
      <c r="BA274" s="46"/>
      <c r="BB274" s="46"/>
    </row>
    <row r="275" spans="1:54" s="64" customFormat="1" ht="18.75">
      <c r="A275" s="61"/>
      <c r="B275" s="62"/>
      <c r="C275" s="63"/>
      <c r="D275" s="63"/>
      <c r="AQ275" s="46"/>
      <c r="AR275" s="46"/>
      <c r="AS275" s="46"/>
      <c r="AT275" s="46"/>
      <c r="AU275" s="46"/>
      <c r="AV275" s="46"/>
      <c r="AW275" s="46"/>
      <c r="AX275" s="46"/>
      <c r="AY275" s="46"/>
      <c r="AZ275" s="46"/>
      <c r="BA275" s="46"/>
      <c r="BB275" s="46"/>
    </row>
    <row r="276" spans="1:54" s="64" customFormat="1" ht="18.75">
      <c r="A276" s="61"/>
      <c r="B276" s="62"/>
      <c r="C276" s="63"/>
      <c r="D276" s="63"/>
      <c r="AQ276" s="46"/>
      <c r="AR276" s="46"/>
      <c r="AS276" s="46"/>
      <c r="AT276" s="46"/>
      <c r="AU276" s="46"/>
      <c r="AV276" s="46"/>
      <c r="AW276" s="46"/>
      <c r="AX276" s="46"/>
      <c r="AY276" s="46"/>
      <c r="AZ276" s="46"/>
      <c r="BA276" s="46"/>
      <c r="BB276" s="46"/>
    </row>
    <row r="277" spans="1:54" s="64" customFormat="1" ht="18.75">
      <c r="A277" s="61"/>
      <c r="B277" s="62"/>
      <c r="C277" s="63"/>
      <c r="D277" s="63"/>
      <c r="AQ277" s="46"/>
      <c r="AR277" s="46"/>
      <c r="AS277" s="46"/>
      <c r="AT277" s="46"/>
      <c r="AU277" s="46"/>
      <c r="AV277" s="46"/>
      <c r="AW277" s="46"/>
      <c r="AX277" s="46"/>
      <c r="AY277" s="46"/>
      <c r="AZ277" s="46"/>
      <c r="BA277" s="46"/>
      <c r="BB277" s="46"/>
    </row>
    <row r="278" spans="1:54" s="64" customFormat="1" ht="18.75">
      <c r="A278" s="61"/>
      <c r="B278" s="62"/>
      <c r="C278" s="63"/>
      <c r="D278" s="63"/>
      <c r="AQ278" s="46"/>
      <c r="AR278" s="46"/>
      <c r="AS278" s="46"/>
      <c r="AT278" s="46"/>
      <c r="AU278" s="46"/>
      <c r="AV278" s="46"/>
      <c r="AW278" s="46"/>
      <c r="AX278" s="46"/>
      <c r="AY278" s="46"/>
      <c r="AZ278" s="46"/>
      <c r="BA278" s="46"/>
      <c r="BB278" s="46"/>
    </row>
    <row r="279" spans="1:54" s="64" customFormat="1" ht="18.75">
      <c r="A279" s="61"/>
      <c r="B279" s="62"/>
      <c r="C279" s="63"/>
      <c r="D279" s="63"/>
      <c r="AQ279" s="46"/>
      <c r="AR279" s="46"/>
      <c r="AS279" s="46"/>
      <c r="AT279" s="46"/>
      <c r="AU279" s="46"/>
      <c r="AV279" s="46"/>
      <c r="AW279" s="46"/>
      <c r="AX279" s="46"/>
      <c r="AY279" s="46"/>
      <c r="AZ279" s="46"/>
      <c r="BA279" s="46"/>
      <c r="BB279" s="46"/>
    </row>
    <row r="280" spans="1:54" s="64" customFormat="1" ht="18.75">
      <c r="A280" s="61"/>
      <c r="B280" s="62"/>
      <c r="C280" s="63"/>
      <c r="D280" s="63"/>
      <c r="AQ280" s="46"/>
      <c r="AR280" s="46"/>
      <c r="AS280" s="46"/>
      <c r="AT280" s="46"/>
      <c r="AU280" s="46"/>
      <c r="AV280" s="46"/>
      <c r="AW280" s="46"/>
      <c r="AX280" s="46"/>
      <c r="AY280" s="46"/>
      <c r="AZ280" s="46"/>
      <c r="BA280" s="46"/>
      <c r="BB280" s="46"/>
    </row>
    <row r="281" spans="1:54" s="64" customFormat="1" ht="18.75">
      <c r="A281" s="61"/>
      <c r="B281" s="62"/>
      <c r="C281" s="63"/>
      <c r="D281" s="63"/>
      <c r="AQ281" s="46"/>
      <c r="AR281" s="46"/>
      <c r="AS281" s="46"/>
      <c r="AT281" s="46"/>
      <c r="AU281" s="46"/>
      <c r="AV281" s="46"/>
      <c r="AW281" s="46"/>
      <c r="AX281" s="46"/>
      <c r="AY281" s="46"/>
      <c r="AZ281" s="46"/>
      <c r="BA281" s="46"/>
      <c r="BB281" s="46"/>
    </row>
    <row r="282" spans="1:54" s="64" customFormat="1" ht="18.75">
      <c r="A282" s="61"/>
      <c r="B282" s="62"/>
      <c r="C282" s="63"/>
      <c r="D282" s="63"/>
      <c r="AQ282" s="46"/>
      <c r="AR282" s="46"/>
      <c r="AS282" s="46"/>
      <c r="AT282" s="46"/>
      <c r="AU282" s="46"/>
      <c r="AV282" s="46"/>
      <c r="AW282" s="46"/>
      <c r="AX282" s="46"/>
      <c r="AY282" s="46"/>
      <c r="AZ282" s="46"/>
      <c r="BA282" s="46"/>
      <c r="BB282" s="46"/>
    </row>
    <row r="283" spans="1:54" s="64" customFormat="1" ht="18.75">
      <c r="A283" s="61"/>
      <c r="B283" s="62"/>
      <c r="C283" s="63"/>
      <c r="D283" s="63"/>
      <c r="AQ283" s="46"/>
      <c r="AR283" s="46"/>
      <c r="AS283" s="46"/>
      <c r="AT283" s="46"/>
      <c r="AU283" s="46"/>
      <c r="AV283" s="46"/>
      <c r="AW283" s="46"/>
      <c r="AX283" s="46"/>
      <c r="AY283" s="46"/>
      <c r="AZ283" s="46"/>
      <c r="BA283" s="46"/>
      <c r="BB283" s="46"/>
    </row>
    <row r="284" spans="1:54" s="64" customFormat="1" ht="18.75">
      <c r="A284" s="61"/>
      <c r="B284" s="62"/>
      <c r="C284" s="63"/>
      <c r="D284" s="63"/>
      <c r="AQ284" s="46"/>
      <c r="AR284" s="46"/>
      <c r="AS284" s="46"/>
      <c r="AT284" s="46"/>
      <c r="AU284" s="46"/>
      <c r="AV284" s="46"/>
      <c r="AW284" s="46"/>
      <c r="AX284" s="46"/>
      <c r="AY284" s="46"/>
      <c r="AZ284" s="46"/>
      <c r="BA284" s="46"/>
      <c r="BB284" s="46"/>
    </row>
    <row r="285" spans="1:54" s="64" customFormat="1" ht="18.75">
      <c r="A285" s="61"/>
      <c r="B285" s="62"/>
      <c r="C285" s="63"/>
      <c r="D285" s="63"/>
      <c r="AQ285" s="46"/>
      <c r="AR285" s="46"/>
      <c r="AS285" s="46"/>
      <c r="AT285" s="46"/>
      <c r="AU285" s="46"/>
      <c r="AV285" s="46"/>
      <c r="AW285" s="46"/>
      <c r="AX285" s="46"/>
      <c r="AY285" s="46"/>
      <c r="AZ285" s="46"/>
      <c r="BA285" s="46"/>
      <c r="BB285" s="46"/>
    </row>
    <row r="286" spans="1:54" s="64" customFormat="1" ht="18.75">
      <c r="A286" s="61"/>
      <c r="B286" s="62"/>
      <c r="C286" s="63"/>
      <c r="D286" s="63"/>
      <c r="AQ286" s="46"/>
      <c r="AR286" s="46"/>
      <c r="AS286" s="46"/>
      <c r="AT286" s="46"/>
      <c r="AU286" s="46"/>
      <c r="AV286" s="46"/>
      <c r="AW286" s="46"/>
      <c r="AX286" s="46"/>
      <c r="AY286" s="46"/>
      <c r="AZ286" s="46"/>
      <c r="BA286" s="46"/>
      <c r="BB286" s="46"/>
    </row>
    <row r="287" spans="1:54" s="64" customFormat="1" ht="18.75">
      <c r="A287" s="61"/>
      <c r="B287" s="62"/>
      <c r="C287" s="63"/>
      <c r="D287" s="63"/>
      <c r="AQ287" s="46"/>
      <c r="AR287" s="46"/>
      <c r="AS287" s="46"/>
      <c r="AT287" s="46"/>
      <c r="AU287" s="46"/>
      <c r="AV287" s="46"/>
      <c r="AW287" s="46"/>
      <c r="AX287" s="46"/>
      <c r="AY287" s="46"/>
      <c r="AZ287" s="46"/>
      <c r="BA287" s="46"/>
      <c r="BB287" s="46"/>
    </row>
    <row r="288" spans="1:54" s="64" customFormat="1" ht="18.75">
      <c r="A288" s="61"/>
      <c r="B288" s="62"/>
      <c r="C288" s="63"/>
      <c r="D288" s="63"/>
      <c r="AQ288" s="46"/>
      <c r="AR288" s="46"/>
      <c r="AS288" s="46"/>
      <c r="AT288" s="46"/>
      <c r="AU288" s="46"/>
      <c r="AV288" s="46"/>
      <c r="AW288" s="46"/>
      <c r="AX288" s="46"/>
      <c r="AY288" s="46"/>
      <c r="AZ288" s="46"/>
      <c r="BA288" s="46"/>
      <c r="BB288" s="46"/>
    </row>
    <row r="289" spans="1:54" s="64" customFormat="1" ht="18.75">
      <c r="A289" s="61"/>
      <c r="B289" s="62"/>
      <c r="C289" s="63"/>
      <c r="D289" s="63"/>
      <c r="AQ289" s="46"/>
      <c r="AR289" s="46"/>
      <c r="AS289" s="46"/>
      <c r="AT289" s="46"/>
      <c r="AU289" s="46"/>
      <c r="AV289" s="46"/>
      <c r="AW289" s="46"/>
      <c r="AX289" s="46"/>
      <c r="AY289" s="46"/>
      <c r="AZ289" s="46"/>
      <c r="BA289" s="46"/>
      <c r="BB289" s="46"/>
    </row>
    <row r="290" spans="1:54" s="64" customFormat="1" ht="18.75">
      <c r="A290" s="61"/>
      <c r="B290" s="62"/>
      <c r="C290" s="63"/>
      <c r="D290" s="63"/>
      <c r="AQ290" s="46"/>
      <c r="AR290" s="46"/>
      <c r="AS290" s="46"/>
      <c r="AT290" s="46"/>
      <c r="AU290" s="46"/>
      <c r="AV290" s="46"/>
      <c r="AW290" s="46"/>
      <c r="AX290" s="46"/>
      <c r="AY290" s="46"/>
      <c r="AZ290" s="46"/>
      <c r="BA290" s="46"/>
      <c r="BB290" s="46"/>
    </row>
    <row r="291" spans="1:54" s="64" customFormat="1" ht="18.75">
      <c r="A291" s="61"/>
      <c r="B291" s="62"/>
      <c r="C291" s="63"/>
      <c r="D291" s="63"/>
      <c r="AQ291" s="46"/>
      <c r="AR291" s="46"/>
      <c r="AS291" s="46"/>
      <c r="AT291" s="46"/>
      <c r="AU291" s="46"/>
      <c r="AV291" s="46"/>
      <c r="AW291" s="46"/>
      <c r="AX291" s="46"/>
      <c r="AY291" s="46"/>
      <c r="AZ291" s="46"/>
      <c r="BA291" s="46"/>
      <c r="BB291" s="46"/>
    </row>
    <row r="292" spans="1:54" s="64" customFormat="1" ht="18.75">
      <c r="A292" s="61"/>
      <c r="B292" s="62"/>
      <c r="C292" s="63"/>
      <c r="D292" s="63"/>
      <c r="AQ292" s="46"/>
      <c r="AR292" s="46"/>
      <c r="AS292" s="46"/>
      <c r="AT292" s="46"/>
      <c r="AU292" s="46"/>
      <c r="AV292" s="46"/>
      <c r="AW292" s="46"/>
      <c r="AX292" s="46"/>
      <c r="AY292" s="46"/>
      <c r="AZ292" s="46"/>
      <c r="BA292" s="46"/>
      <c r="BB292" s="46"/>
    </row>
    <row r="293" spans="1:54" s="64" customFormat="1" ht="18.75">
      <c r="A293" s="61"/>
      <c r="B293" s="62"/>
      <c r="C293" s="63"/>
      <c r="D293" s="63"/>
      <c r="AQ293" s="46"/>
      <c r="AR293" s="46"/>
      <c r="AS293" s="46"/>
      <c r="AT293" s="46"/>
      <c r="AU293" s="46"/>
      <c r="AV293" s="46"/>
      <c r="AW293" s="46"/>
      <c r="AX293" s="46"/>
      <c r="AY293" s="46"/>
      <c r="AZ293" s="46"/>
      <c r="BA293" s="46"/>
      <c r="BB293" s="46"/>
    </row>
    <row r="294" spans="1:54" s="64" customFormat="1" ht="18.75">
      <c r="A294" s="61"/>
      <c r="B294" s="62"/>
      <c r="C294" s="63"/>
      <c r="D294" s="63"/>
      <c r="AQ294" s="46"/>
      <c r="AR294" s="46"/>
      <c r="AS294" s="46"/>
      <c r="AT294" s="46"/>
      <c r="AU294" s="46"/>
      <c r="AV294" s="46"/>
      <c r="AW294" s="46"/>
      <c r="AX294" s="46"/>
      <c r="AY294" s="46"/>
      <c r="AZ294" s="46"/>
      <c r="BA294" s="46"/>
      <c r="BB294" s="46"/>
    </row>
    <row r="295" spans="1:54" s="64" customFormat="1" ht="18.75">
      <c r="A295" s="61"/>
      <c r="B295" s="62"/>
      <c r="C295" s="63"/>
      <c r="D295" s="63"/>
      <c r="AQ295" s="46"/>
      <c r="AR295" s="46"/>
      <c r="AS295" s="46"/>
      <c r="AT295" s="46"/>
      <c r="AU295" s="46"/>
      <c r="AV295" s="46"/>
      <c r="AW295" s="46"/>
      <c r="AX295" s="46"/>
      <c r="AY295" s="46"/>
      <c r="AZ295" s="46"/>
      <c r="BA295" s="46"/>
      <c r="BB295" s="46"/>
    </row>
    <row r="296" spans="1:54" s="64" customFormat="1" ht="18.75">
      <c r="A296" s="61"/>
      <c r="B296" s="62"/>
      <c r="C296" s="63"/>
      <c r="D296" s="63"/>
      <c r="AQ296" s="46"/>
      <c r="AR296" s="46"/>
      <c r="AS296" s="46"/>
      <c r="AT296" s="46"/>
      <c r="AU296" s="46"/>
      <c r="AV296" s="46"/>
      <c r="AW296" s="46"/>
      <c r="AX296" s="46"/>
      <c r="AY296" s="46"/>
      <c r="AZ296" s="46"/>
      <c r="BA296" s="46"/>
      <c r="BB296" s="46"/>
    </row>
    <row r="297" spans="1:54" s="64" customFormat="1" ht="18.75">
      <c r="A297" s="61"/>
      <c r="B297" s="62"/>
      <c r="C297" s="63"/>
      <c r="D297" s="63"/>
      <c r="AQ297" s="46"/>
      <c r="AR297" s="46"/>
      <c r="AS297" s="46"/>
      <c r="AT297" s="46"/>
      <c r="AU297" s="46"/>
      <c r="AV297" s="46"/>
      <c r="AW297" s="46"/>
      <c r="AX297" s="46"/>
      <c r="AY297" s="46"/>
      <c r="AZ297" s="46"/>
      <c r="BA297" s="46"/>
      <c r="BB297" s="46"/>
    </row>
    <row r="298" spans="1:54" s="64" customFormat="1" ht="18.75">
      <c r="A298" s="61"/>
      <c r="B298" s="62"/>
      <c r="C298" s="63"/>
      <c r="D298" s="63"/>
      <c r="AQ298" s="46"/>
      <c r="AR298" s="46"/>
      <c r="AS298" s="46"/>
      <c r="AT298" s="46"/>
      <c r="AU298" s="46"/>
      <c r="AV298" s="46"/>
      <c r="AW298" s="46"/>
      <c r="AX298" s="46"/>
      <c r="AY298" s="46"/>
      <c r="AZ298" s="46"/>
      <c r="BA298" s="46"/>
      <c r="BB298" s="46"/>
    </row>
    <row r="299" spans="1:54" s="64" customFormat="1" ht="18.75">
      <c r="A299" s="61"/>
      <c r="B299" s="62"/>
      <c r="C299" s="63"/>
      <c r="D299" s="63"/>
      <c r="AQ299" s="46"/>
      <c r="AR299" s="46"/>
      <c r="AS299" s="46"/>
      <c r="AT299" s="46"/>
      <c r="AU299" s="46"/>
      <c r="AV299" s="46"/>
      <c r="AW299" s="46"/>
      <c r="AX299" s="46"/>
      <c r="AY299" s="46"/>
      <c r="AZ299" s="46"/>
      <c r="BA299" s="46"/>
      <c r="BB299" s="46"/>
    </row>
    <row r="300" spans="1:54" s="64" customFormat="1" ht="18.75">
      <c r="A300" s="61"/>
      <c r="B300" s="62"/>
      <c r="C300" s="63"/>
      <c r="D300" s="63"/>
      <c r="AQ300" s="46"/>
      <c r="AR300" s="46"/>
      <c r="AS300" s="46"/>
      <c r="AT300" s="46"/>
      <c r="AU300" s="46"/>
      <c r="AV300" s="46"/>
      <c r="AW300" s="46"/>
      <c r="AX300" s="46"/>
      <c r="AY300" s="46"/>
      <c r="AZ300" s="46"/>
      <c r="BA300" s="46"/>
      <c r="BB300" s="46"/>
    </row>
    <row r="301" spans="1:54" s="64" customFormat="1" ht="18.75">
      <c r="A301" s="61"/>
      <c r="B301" s="62"/>
      <c r="C301" s="63"/>
      <c r="D301" s="63"/>
      <c r="AQ301" s="46"/>
      <c r="AR301" s="46"/>
      <c r="AS301" s="46"/>
      <c r="AT301" s="46"/>
      <c r="AU301" s="46"/>
      <c r="AV301" s="46"/>
      <c r="AW301" s="46"/>
      <c r="AX301" s="46"/>
      <c r="AY301" s="46"/>
      <c r="AZ301" s="46"/>
      <c r="BA301" s="46"/>
      <c r="BB301" s="46"/>
    </row>
    <row r="302" spans="1:54" s="64" customFormat="1" ht="18.75">
      <c r="A302" s="61"/>
      <c r="B302" s="62"/>
      <c r="C302" s="63"/>
      <c r="D302" s="63"/>
      <c r="AQ302" s="46"/>
      <c r="AR302" s="46"/>
      <c r="AS302" s="46"/>
      <c r="AT302" s="46"/>
      <c r="AU302" s="46"/>
      <c r="AV302" s="46"/>
      <c r="AW302" s="46"/>
      <c r="AX302" s="46"/>
      <c r="AY302" s="46"/>
      <c r="AZ302" s="46"/>
      <c r="BA302" s="46"/>
      <c r="BB302" s="46"/>
    </row>
    <row r="303" spans="1:54" s="64" customFormat="1" ht="18.75">
      <c r="A303" s="61"/>
      <c r="B303" s="62"/>
      <c r="C303" s="63"/>
      <c r="D303" s="63"/>
      <c r="AQ303" s="46"/>
      <c r="AR303" s="46"/>
      <c r="AS303" s="46"/>
      <c r="AT303" s="46"/>
      <c r="AU303" s="46"/>
      <c r="AV303" s="46"/>
      <c r="AW303" s="46"/>
      <c r="AX303" s="46"/>
      <c r="AY303" s="46"/>
      <c r="AZ303" s="46"/>
      <c r="BA303" s="46"/>
      <c r="BB303" s="46"/>
    </row>
    <row r="304" spans="1:54" s="64" customFormat="1" ht="18.75">
      <c r="A304" s="61"/>
      <c r="B304" s="62"/>
      <c r="C304" s="63"/>
      <c r="D304" s="63"/>
      <c r="AQ304" s="46"/>
      <c r="AR304" s="46"/>
      <c r="AS304" s="46"/>
      <c r="AT304" s="46"/>
      <c r="AU304" s="46"/>
      <c r="AV304" s="46"/>
      <c r="AW304" s="46"/>
      <c r="AX304" s="46"/>
      <c r="AY304" s="46"/>
      <c r="AZ304" s="46"/>
      <c r="BA304" s="46"/>
      <c r="BB304" s="46"/>
    </row>
    <row r="305" spans="1:54" s="64" customFormat="1" ht="18.75">
      <c r="A305" s="61"/>
      <c r="B305" s="62"/>
      <c r="C305" s="63"/>
      <c r="D305" s="63"/>
      <c r="AQ305" s="46"/>
      <c r="AR305" s="46"/>
      <c r="AS305" s="46"/>
      <c r="AT305" s="46"/>
      <c r="AU305" s="46"/>
      <c r="AV305" s="46"/>
      <c r="AW305" s="46"/>
      <c r="AX305" s="46"/>
      <c r="AY305" s="46"/>
      <c r="AZ305" s="46"/>
      <c r="BA305" s="46"/>
      <c r="BB305" s="46"/>
    </row>
    <row r="306" spans="1:54" s="64" customFormat="1" ht="18.75">
      <c r="A306" s="61"/>
      <c r="B306" s="62"/>
      <c r="C306" s="63"/>
      <c r="D306" s="63"/>
      <c r="AQ306" s="46"/>
      <c r="AR306" s="46"/>
      <c r="AS306" s="46"/>
      <c r="AT306" s="46"/>
      <c r="AU306" s="46"/>
      <c r="AV306" s="46"/>
      <c r="AW306" s="46"/>
      <c r="AX306" s="46"/>
      <c r="AY306" s="46"/>
      <c r="AZ306" s="46"/>
      <c r="BA306" s="46"/>
      <c r="BB306" s="46"/>
    </row>
    <row r="307" spans="1:54" s="64" customFormat="1" ht="18.75">
      <c r="A307" s="61"/>
      <c r="B307" s="62"/>
      <c r="C307" s="63"/>
      <c r="D307" s="63"/>
      <c r="AQ307" s="46"/>
      <c r="AR307" s="46"/>
      <c r="AS307" s="46"/>
      <c r="AT307" s="46"/>
      <c r="AU307" s="46"/>
      <c r="AV307" s="46"/>
      <c r="AW307" s="46"/>
      <c r="AX307" s="46"/>
      <c r="AY307" s="46"/>
      <c r="AZ307" s="46"/>
      <c r="BA307" s="46"/>
      <c r="BB307" s="46"/>
    </row>
    <row r="308" spans="1:54" s="64" customFormat="1" ht="18.75">
      <c r="A308" s="61"/>
      <c r="B308" s="62"/>
      <c r="C308" s="63"/>
      <c r="D308" s="63"/>
      <c r="AQ308" s="46"/>
      <c r="AR308" s="46"/>
      <c r="AS308" s="46"/>
      <c r="AT308" s="46"/>
      <c r="AU308" s="46"/>
      <c r="AV308" s="46"/>
      <c r="AW308" s="46"/>
      <c r="AX308" s="46"/>
      <c r="AY308" s="46"/>
      <c r="AZ308" s="46"/>
      <c r="BA308" s="46"/>
      <c r="BB308" s="46"/>
    </row>
    <row r="309" spans="1:54" s="64" customFormat="1" ht="18.75">
      <c r="A309" s="61"/>
      <c r="B309" s="62"/>
      <c r="C309" s="63"/>
      <c r="D309" s="63"/>
      <c r="AQ309" s="46"/>
      <c r="AR309" s="46"/>
      <c r="AS309" s="46"/>
      <c r="AT309" s="46"/>
      <c r="AU309" s="46"/>
      <c r="AV309" s="46"/>
      <c r="AW309" s="46"/>
      <c r="AX309" s="46"/>
      <c r="AY309" s="46"/>
      <c r="AZ309" s="46"/>
      <c r="BA309" s="46"/>
      <c r="BB309" s="46"/>
    </row>
    <row r="310" spans="1:54" s="64" customFormat="1" ht="18.75">
      <c r="A310" s="61"/>
      <c r="B310" s="62"/>
      <c r="C310" s="63"/>
      <c r="D310" s="63"/>
      <c r="AQ310" s="46"/>
      <c r="AR310" s="46"/>
      <c r="AS310" s="46"/>
      <c r="AT310" s="46"/>
      <c r="AU310" s="46"/>
      <c r="AV310" s="46"/>
      <c r="AW310" s="46"/>
      <c r="AX310" s="46"/>
      <c r="AY310" s="46"/>
      <c r="AZ310" s="46"/>
      <c r="BA310" s="46"/>
      <c r="BB310" s="46"/>
    </row>
    <row r="311" spans="1:54" s="64" customFormat="1" ht="18.75">
      <c r="A311" s="61"/>
      <c r="B311" s="62"/>
      <c r="C311" s="63"/>
      <c r="D311" s="63"/>
      <c r="AQ311" s="46"/>
      <c r="AR311" s="46"/>
      <c r="AS311" s="46"/>
      <c r="AT311" s="46"/>
      <c r="AU311" s="46"/>
      <c r="AV311" s="46"/>
      <c r="AW311" s="46"/>
      <c r="AX311" s="46"/>
      <c r="AY311" s="46"/>
      <c r="AZ311" s="46"/>
      <c r="BA311" s="46"/>
      <c r="BB311" s="46"/>
    </row>
    <row r="312" spans="1:54" s="64" customFormat="1" ht="18.75">
      <c r="A312" s="61"/>
      <c r="B312" s="62"/>
      <c r="C312" s="63"/>
      <c r="D312" s="63"/>
      <c r="AQ312" s="46"/>
      <c r="AR312" s="46"/>
      <c r="AS312" s="46"/>
      <c r="AT312" s="46"/>
      <c r="AU312" s="46"/>
      <c r="AV312" s="46"/>
      <c r="AW312" s="46"/>
      <c r="AX312" s="46"/>
      <c r="AY312" s="46"/>
      <c r="AZ312" s="46"/>
      <c r="BA312" s="46"/>
      <c r="BB312" s="46"/>
    </row>
    <row r="313" spans="1:54" s="64" customFormat="1" ht="18.75">
      <c r="A313" s="61"/>
      <c r="B313" s="62"/>
      <c r="C313" s="63"/>
      <c r="D313" s="63"/>
      <c r="AQ313" s="46"/>
      <c r="AR313" s="46"/>
      <c r="AS313" s="46"/>
      <c r="AT313" s="46"/>
      <c r="AU313" s="46"/>
      <c r="AV313" s="46"/>
      <c r="AW313" s="46"/>
      <c r="AX313" s="46"/>
      <c r="AY313" s="46"/>
      <c r="AZ313" s="46"/>
      <c r="BA313" s="46"/>
      <c r="BB313" s="46"/>
    </row>
    <row r="314" spans="1:54" s="64" customFormat="1" ht="18.75">
      <c r="A314" s="61"/>
      <c r="B314" s="62"/>
      <c r="C314" s="63"/>
      <c r="D314" s="63"/>
      <c r="AQ314" s="46"/>
      <c r="AR314" s="46"/>
      <c r="AS314" s="46"/>
      <c r="AT314" s="46"/>
      <c r="AU314" s="46"/>
      <c r="AV314" s="46"/>
      <c r="AW314" s="46"/>
      <c r="AX314" s="46"/>
      <c r="AY314" s="46"/>
      <c r="AZ314" s="46"/>
      <c r="BA314" s="46"/>
      <c r="BB314" s="46"/>
    </row>
    <row r="315" spans="1:54" s="64" customFormat="1" ht="18.75">
      <c r="A315" s="61"/>
      <c r="B315" s="62"/>
      <c r="C315" s="63"/>
      <c r="D315" s="63"/>
      <c r="AQ315" s="46"/>
      <c r="AR315" s="46"/>
      <c r="AS315" s="46"/>
      <c r="AT315" s="46"/>
      <c r="AU315" s="46"/>
      <c r="AV315" s="46"/>
      <c r="AW315" s="46"/>
      <c r="AX315" s="46"/>
      <c r="AY315" s="46"/>
      <c r="AZ315" s="46"/>
      <c r="BA315" s="46"/>
      <c r="BB315" s="46"/>
    </row>
    <row r="316" spans="1:54" s="64" customFormat="1" ht="18.75">
      <c r="A316" s="61"/>
      <c r="B316" s="62"/>
      <c r="C316" s="63"/>
      <c r="D316" s="63"/>
      <c r="AQ316" s="46"/>
      <c r="AR316" s="46"/>
      <c r="AS316" s="46"/>
      <c r="AT316" s="46"/>
      <c r="AU316" s="46"/>
      <c r="AV316" s="46"/>
      <c r="AW316" s="46"/>
      <c r="AX316" s="46"/>
      <c r="AY316" s="46"/>
      <c r="AZ316" s="46"/>
      <c r="BA316" s="46"/>
      <c r="BB316" s="46"/>
    </row>
    <row r="317" spans="1:54" s="64" customFormat="1" ht="18.75">
      <c r="A317" s="61"/>
      <c r="B317" s="62"/>
      <c r="C317" s="63"/>
      <c r="D317" s="63"/>
      <c r="AQ317" s="46"/>
      <c r="AR317" s="46"/>
      <c r="AS317" s="46"/>
      <c r="AT317" s="46"/>
      <c r="AU317" s="46"/>
      <c r="AV317" s="46"/>
      <c r="AW317" s="46"/>
      <c r="AX317" s="46"/>
      <c r="AY317" s="46"/>
      <c r="AZ317" s="46"/>
      <c r="BA317" s="46"/>
      <c r="BB317" s="46"/>
    </row>
    <row r="318" spans="1:54" s="64" customFormat="1" ht="18.75">
      <c r="A318" s="61"/>
      <c r="B318" s="62"/>
      <c r="C318" s="63"/>
      <c r="D318" s="63"/>
      <c r="AQ318" s="46"/>
      <c r="AR318" s="46"/>
      <c r="AS318" s="46"/>
      <c r="AT318" s="46"/>
      <c r="AU318" s="46"/>
      <c r="AV318" s="46"/>
      <c r="AW318" s="46"/>
      <c r="AX318" s="46"/>
      <c r="AY318" s="46"/>
      <c r="AZ318" s="46"/>
      <c r="BA318" s="46"/>
      <c r="BB318" s="46"/>
    </row>
    <row r="319" spans="1:54" s="64" customFormat="1" ht="18.75">
      <c r="A319" s="61"/>
      <c r="B319" s="62"/>
      <c r="C319" s="63"/>
      <c r="D319" s="63"/>
      <c r="AQ319" s="46"/>
      <c r="AR319" s="46"/>
      <c r="AS319" s="46"/>
      <c r="AT319" s="46"/>
      <c r="AU319" s="46"/>
      <c r="AV319" s="46"/>
      <c r="AW319" s="46"/>
      <c r="AX319" s="46"/>
      <c r="AY319" s="46"/>
      <c r="AZ319" s="46"/>
      <c r="BA319" s="46"/>
      <c r="BB319" s="46"/>
    </row>
    <row r="320" spans="1:54" s="64" customFormat="1" ht="18.75">
      <c r="A320" s="61"/>
      <c r="B320" s="62"/>
      <c r="C320" s="63"/>
      <c r="D320" s="63"/>
      <c r="AQ320" s="46"/>
      <c r="AR320" s="46"/>
      <c r="AS320" s="46"/>
      <c r="AT320" s="46"/>
      <c r="AU320" s="46"/>
      <c r="AV320" s="46"/>
      <c r="AW320" s="46"/>
      <c r="AX320" s="46"/>
      <c r="AY320" s="46"/>
      <c r="AZ320" s="46"/>
      <c r="BA320" s="46"/>
      <c r="BB320" s="46"/>
    </row>
    <row r="321" spans="1:54" s="64" customFormat="1" ht="18.75">
      <c r="A321" s="61"/>
      <c r="B321" s="62"/>
      <c r="C321" s="63"/>
      <c r="D321" s="63"/>
      <c r="AQ321" s="46"/>
      <c r="AR321" s="46"/>
      <c r="AS321" s="46"/>
      <c r="AT321" s="46"/>
      <c r="AU321" s="46"/>
      <c r="AV321" s="46"/>
      <c r="AW321" s="46"/>
      <c r="AX321" s="46"/>
      <c r="AY321" s="46"/>
      <c r="AZ321" s="46"/>
      <c r="BA321" s="46"/>
      <c r="BB321" s="46"/>
    </row>
    <row r="322" spans="1:54" s="64" customFormat="1" ht="18.75">
      <c r="A322" s="61"/>
      <c r="B322" s="62"/>
      <c r="C322" s="63"/>
      <c r="D322" s="63"/>
      <c r="AQ322" s="46"/>
      <c r="AR322" s="46"/>
      <c r="AS322" s="46"/>
      <c r="AT322" s="46"/>
      <c r="AU322" s="46"/>
      <c r="AV322" s="46"/>
      <c r="AW322" s="46"/>
      <c r="AX322" s="46"/>
      <c r="AY322" s="46"/>
      <c r="AZ322" s="46"/>
      <c r="BA322" s="46"/>
      <c r="BB322" s="46"/>
    </row>
    <row r="323" spans="1:54" s="64" customFormat="1" ht="18.75">
      <c r="A323" s="61"/>
      <c r="B323" s="62"/>
      <c r="C323" s="63"/>
      <c r="D323" s="63"/>
      <c r="AQ323" s="46"/>
      <c r="AR323" s="46"/>
      <c r="AS323" s="46"/>
      <c r="AT323" s="46"/>
      <c r="AU323" s="46"/>
      <c r="AV323" s="46"/>
      <c r="AW323" s="46"/>
      <c r="AX323" s="46"/>
      <c r="AY323" s="46"/>
      <c r="AZ323" s="46"/>
      <c r="BA323" s="46"/>
      <c r="BB323" s="46"/>
    </row>
    <row r="324" spans="1:54" s="64" customFormat="1" ht="18.75">
      <c r="A324" s="61"/>
      <c r="B324" s="62"/>
      <c r="C324" s="63"/>
      <c r="D324" s="63"/>
      <c r="AQ324" s="46"/>
      <c r="AR324" s="46"/>
      <c r="AS324" s="46"/>
      <c r="AT324" s="46"/>
      <c r="AU324" s="46"/>
      <c r="AV324" s="46"/>
      <c r="AW324" s="46"/>
      <c r="AX324" s="46"/>
      <c r="AY324" s="46"/>
      <c r="AZ324" s="46"/>
      <c r="BA324" s="46"/>
      <c r="BB324" s="46"/>
    </row>
    <row r="325" spans="1:54" s="64" customFormat="1" ht="18.75">
      <c r="A325" s="61"/>
      <c r="B325" s="62"/>
      <c r="C325" s="63"/>
      <c r="D325" s="63"/>
      <c r="AQ325" s="46"/>
      <c r="AR325" s="46"/>
      <c r="AS325" s="46"/>
      <c r="AT325" s="46"/>
      <c r="AU325" s="46"/>
      <c r="AV325" s="46"/>
      <c r="AW325" s="46"/>
      <c r="AX325" s="46"/>
      <c r="AY325" s="46"/>
      <c r="AZ325" s="46"/>
      <c r="BA325" s="46"/>
      <c r="BB325" s="46"/>
    </row>
    <row r="326" spans="1:54" s="64" customFormat="1" ht="18.75">
      <c r="A326" s="61"/>
      <c r="B326" s="62"/>
      <c r="C326" s="63"/>
      <c r="D326" s="63"/>
      <c r="AQ326" s="46"/>
      <c r="AR326" s="46"/>
      <c r="AS326" s="46"/>
      <c r="AT326" s="46"/>
      <c r="AU326" s="46"/>
      <c r="AV326" s="46"/>
      <c r="AW326" s="46"/>
      <c r="AX326" s="46"/>
      <c r="AY326" s="46"/>
      <c r="AZ326" s="46"/>
      <c r="BA326" s="46"/>
      <c r="BB326" s="46"/>
    </row>
    <row r="327" spans="1:54" s="64" customFormat="1" ht="18.75">
      <c r="A327" s="61"/>
      <c r="B327" s="62"/>
      <c r="C327" s="63"/>
      <c r="D327" s="63"/>
      <c r="AQ327" s="46"/>
      <c r="AR327" s="46"/>
      <c r="AS327" s="46"/>
      <c r="AT327" s="46"/>
      <c r="AU327" s="46"/>
      <c r="AV327" s="46"/>
      <c r="AW327" s="46"/>
      <c r="AX327" s="46"/>
      <c r="AY327" s="46"/>
      <c r="AZ327" s="46"/>
      <c r="BA327" s="46"/>
      <c r="BB327" s="46"/>
    </row>
    <row r="328" spans="1:54" s="64" customFormat="1" ht="18.75">
      <c r="A328" s="61"/>
      <c r="B328" s="62"/>
      <c r="C328" s="63"/>
      <c r="D328" s="63"/>
      <c r="AQ328" s="46"/>
      <c r="AR328" s="46"/>
      <c r="AS328" s="46"/>
      <c r="AT328" s="46"/>
      <c r="AU328" s="46"/>
      <c r="AV328" s="46"/>
      <c r="AW328" s="46"/>
      <c r="AX328" s="46"/>
      <c r="AY328" s="46"/>
      <c r="AZ328" s="46"/>
      <c r="BA328" s="46"/>
      <c r="BB328" s="46"/>
    </row>
    <row r="329" spans="1:54" s="64" customFormat="1" ht="18.75">
      <c r="A329" s="61"/>
      <c r="B329" s="62"/>
      <c r="C329" s="63"/>
      <c r="D329" s="63"/>
      <c r="AQ329" s="46"/>
      <c r="AR329" s="46"/>
      <c r="AS329" s="46"/>
      <c r="AT329" s="46"/>
      <c r="AU329" s="46"/>
      <c r="AV329" s="46"/>
      <c r="AW329" s="46"/>
      <c r="AX329" s="46"/>
      <c r="AY329" s="46"/>
      <c r="AZ329" s="46"/>
      <c r="BA329" s="46"/>
      <c r="BB329" s="46"/>
    </row>
    <row r="330" spans="1:54" s="64" customFormat="1" ht="18.75">
      <c r="A330" s="61"/>
      <c r="B330" s="62"/>
      <c r="C330" s="63"/>
      <c r="D330" s="63"/>
      <c r="AQ330" s="46"/>
      <c r="AR330" s="46"/>
      <c r="AS330" s="46"/>
      <c r="AT330" s="46"/>
      <c r="AU330" s="46"/>
      <c r="AV330" s="46"/>
      <c r="AW330" s="46"/>
      <c r="AX330" s="46"/>
      <c r="AY330" s="46"/>
      <c r="AZ330" s="46"/>
      <c r="BA330" s="46"/>
      <c r="BB330" s="46"/>
    </row>
    <row r="331" spans="1:54" s="64" customFormat="1" ht="18.75">
      <c r="A331" s="61"/>
      <c r="B331" s="62"/>
      <c r="C331" s="63"/>
      <c r="D331" s="63"/>
      <c r="AQ331" s="46"/>
      <c r="AR331" s="46"/>
      <c r="AS331" s="46"/>
      <c r="AT331" s="46"/>
      <c r="AU331" s="46"/>
      <c r="AV331" s="46"/>
      <c r="AW331" s="46"/>
      <c r="AX331" s="46"/>
      <c r="AY331" s="46"/>
      <c r="AZ331" s="46"/>
      <c r="BA331" s="46"/>
      <c r="BB331" s="46"/>
    </row>
    <row r="332" spans="1:54" s="64" customFormat="1" ht="18.75">
      <c r="A332" s="61"/>
      <c r="B332" s="62"/>
      <c r="C332" s="63"/>
      <c r="D332" s="63"/>
      <c r="AQ332" s="46"/>
      <c r="AR332" s="46"/>
      <c r="AS332" s="46"/>
      <c r="AT332" s="46"/>
      <c r="AU332" s="46"/>
      <c r="AV332" s="46"/>
      <c r="AW332" s="46"/>
      <c r="AX332" s="46"/>
      <c r="AY332" s="46"/>
      <c r="AZ332" s="46"/>
      <c r="BA332" s="46"/>
      <c r="BB332" s="46"/>
    </row>
    <row r="333" spans="1:54" s="64" customFormat="1" ht="18.75">
      <c r="A333" s="61"/>
      <c r="B333" s="62"/>
      <c r="C333" s="63"/>
      <c r="D333" s="63"/>
      <c r="AQ333" s="46"/>
      <c r="AR333" s="46"/>
      <c r="AS333" s="46"/>
      <c r="AT333" s="46"/>
      <c r="AU333" s="46"/>
      <c r="AV333" s="46"/>
      <c r="AW333" s="46"/>
      <c r="AX333" s="46"/>
      <c r="AY333" s="46"/>
      <c r="AZ333" s="46"/>
      <c r="BA333" s="46"/>
      <c r="BB333" s="46"/>
    </row>
    <row r="334" spans="1:54" s="64" customFormat="1" ht="18.75">
      <c r="A334" s="61"/>
      <c r="B334" s="62"/>
      <c r="C334" s="63"/>
      <c r="D334" s="63"/>
      <c r="AQ334" s="46"/>
      <c r="AR334" s="46"/>
      <c r="AS334" s="46"/>
      <c r="AT334" s="46"/>
      <c r="AU334" s="46"/>
      <c r="AV334" s="46"/>
      <c r="AW334" s="46"/>
      <c r="AX334" s="46"/>
      <c r="AY334" s="46"/>
      <c r="AZ334" s="46"/>
      <c r="BA334" s="46"/>
      <c r="BB334" s="46"/>
    </row>
    <row r="335" spans="1:54" s="64" customFormat="1" ht="18.75">
      <c r="A335" s="61"/>
      <c r="B335" s="62"/>
      <c r="C335" s="63"/>
      <c r="D335" s="63"/>
      <c r="AQ335" s="46"/>
      <c r="AR335" s="46"/>
      <c r="AS335" s="46"/>
      <c r="AT335" s="46"/>
      <c r="AU335" s="46"/>
      <c r="AV335" s="46"/>
      <c r="AW335" s="46"/>
      <c r="AX335" s="46"/>
      <c r="AY335" s="46"/>
      <c r="AZ335" s="46"/>
      <c r="BA335" s="46"/>
      <c r="BB335" s="46"/>
    </row>
    <row r="336" spans="1:54" s="64" customFormat="1" ht="18.75">
      <c r="A336" s="61"/>
      <c r="B336" s="62"/>
      <c r="C336" s="63"/>
      <c r="D336" s="63"/>
      <c r="AQ336" s="46"/>
      <c r="AR336" s="46"/>
      <c r="AS336" s="46"/>
      <c r="AT336" s="46"/>
      <c r="AU336" s="46"/>
      <c r="AV336" s="46"/>
      <c r="AW336" s="46"/>
      <c r="AX336" s="46"/>
      <c r="AY336" s="46"/>
      <c r="AZ336" s="46"/>
      <c r="BA336" s="46"/>
      <c r="BB336" s="46"/>
    </row>
    <row r="337" spans="1:54" s="64" customFormat="1" ht="18.75">
      <c r="A337" s="61"/>
      <c r="B337" s="62"/>
      <c r="C337" s="63"/>
      <c r="D337" s="63"/>
      <c r="AQ337" s="46"/>
      <c r="AR337" s="46"/>
      <c r="AS337" s="46"/>
      <c r="AT337" s="46"/>
      <c r="AU337" s="46"/>
      <c r="AV337" s="46"/>
      <c r="AW337" s="46"/>
      <c r="AX337" s="46"/>
      <c r="AY337" s="46"/>
      <c r="AZ337" s="46"/>
      <c r="BA337" s="46"/>
      <c r="BB337" s="46"/>
    </row>
    <row r="338" spans="1:54" s="64" customFormat="1" ht="18.75">
      <c r="A338" s="61"/>
      <c r="B338" s="62"/>
      <c r="C338" s="63"/>
      <c r="D338" s="63"/>
      <c r="AQ338" s="46"/>
      <c r="AR338" s="46"/>
      <c r="AS338" s="46"/>
      <c r="AT338" s="46"/>
      <c r="AU338" s="46"/>
      <c r="AV338" s="46"/>
      <c r="AW338" s="46"/>
      <c r="AX338" s="46"/>
      <c r="AY338" s="46"/>
      <c r="AZ338" s="46"/>
      <c r="BA338" s="46"/>
      <c r="BB338" s="46"/>
    </row>
    <row r="339" spans="1:54" s="64" customFormat="1" ht="18.75">
      <c r="A339" s="61"/>
      <c r="B339" s="62"/>
      <c r="C339" s="63"/>
      <c r="D339" s="63"/>
      <c r="AQ339" s="46"/>
      <c r="AR339" s="46"/>
      <c r="AS339" s="46"/>
      <c r="AT339" s="46"/>
      <c r="AU339" s="46"/>
      <c r="AV339" s="46"/>
      <c r="AW339" s="46"/>
      <c r="AX339" s="46"/>
      <c r="AY339" s="46"/>
      <c r="AZ339" s="46"/>
      <c r="BA339" s="46"/>
      <c r="BB339" s="46"/>
    </row>
    <row r="340" spans="1:54" s="64" customFormat="1" ht="18.75">
      <c r="A340" s="61"/>
      <c r="B340" s="62"/>
      <c r="C340" s="63"/>
      <c r="D340" s="63"/>
      <c r="AQ340" s="46"/>
      <c r="AR340" s="46"/>
      <c r="AS340" s="46"/>
      <c r="AT340" s="46"/>
      <c r="AU340" s="46"/>
      <c r="AV340" s="46"/>
      <c r="AW340" s="46"/>
      <c r="AX340" s="46"/>
      <c r="AY340" s="46"/>
      <c r="AZ340" s="46"/>
      <c r="BA340" s="46"/>
      <c r="BB340" s="46"/>
    </row>
    <row r="341" spans="1:54" s="64" customFormat="1" ht="18.75">
      <c r="A341" s="61"/>
      <c r="B341" s="62"/>
      <c r="C341" s="63"/>
      <c r="D341" s="63"/>
      <c r="AQ341" s="46"/>
      <c r="AR341" s="46"/>
      <c r="AS341" s="46"/>
      <c r="AT341" s="46"/>
      <c r="AU341" s="46"/>
      <c r="AV341" s="46"/>
      <c r="AW341" s="46"/>
      <c r="AX341" s="46"/>
      <c r="AY341" s="46"/>
      <c r="AZ341" s="46"/>
      <c r="BA341" s="46"/>
      <c r="BB341" s="46"/>
    </row>
    <row r="342" spans="1:54" s="64" customFormat="1" ht="18.75">
      <c r="A342" s="61"/>
      <c r="B342" s="62"/>
      <c r="C342" s="63"/>
      <c r="D342" s="63"/>
      <c r="AQ342" s="46"/>
      <c r="AR342" s="46"/>
      <c r="AS342" s="46"/>
      <c r="AT342" s="46"/>
      <c r="AU342" s="46"/>
      <c r="AV342" s="46"/>
      <c r="AW342" s="46"/>
      <c r="AX342" s="46"/>
      <c r="AY342" s="46"/>
      <c r="AZ342" s="46"/>
      <c r="BA342" s="46"/>
      <c r="BB342" s="46"/>
    </row>
    <row r="343" spans="1:54" s="64" customFormat="1" ht="18.75">
      <c r="A343" s="61"/>
      <c r="B343" s="62"/>
      <c r="C343" s="63"/>
      <c r="D343" s="63"/>
      <c r="AQ343" s="46"/>
      <c r="AR343" s="46"/>
      <c r="AS343" s="46"/>
      <c r="AT343" s="46"/>
      <c r="AU343" s="46"/>
      <c r="AV343" s="46"/>
      <c r="AW343" s="46"/>
      <c r="AX343" s="46"/>
      <c r="AY343" s="46"/>
      <c r="AZ343" s="46"/>
      <c r="BA343" s="46"/>
      <c r="BB343" s="46"/>
    </row>
    <row r="344" spans="1:54" s="64" customFormat="1" ht="18.75">
      <c r="A344" s="61"/>
      <c r="B344" s="62"/>
      <c r="C344" s="63"/>
      <c r="D344" s="63"/>
      <c r="AQ344" s="46"/>
      <c r="AR344" s="46"/>
      <c r="AS344" s="46"/>
      <c r="AT344" s="46"/>
      <c r="AU344" s="46"/>
      <c r="AV344" s="46"/>
      <c r="AW344" s="46"/>
      <c r="AX344" s="46"/>
      <c r="AY344" s="46"/>
      <c r="AZ344" s="46"/>
      <c r="BA344" s="46"/>
      <c r="BB344" s="46"/>
    </row>
    <row r="345" spans="1:54" s="64" customFormat="1" ht="18.75">
      <c r="A345" s="61"/>
      <c r="B345" s="62"/>
      <c r="C345" s="63"/>
      <c r="D345" s="63"/>
      <c r="AQ345" s="46"/>
      <c r="AR345" s="46"/>
      <c r="AS345" s="46"/>
      <c r="AT345" s="46"/>
      <c r="AU345" s="46"/>
      <c r="AV345" s="46"/>
      <c r="AW345" s="46"/>
      <c r="AX345" s="46"/>
      <c r="AY345" s="46"/>
      <c r="AZ345" s="46"/>
      <c r="BA345" s="46"/>
      <c r="BB345" s="46"/>
    </row>
    <row r="346" spans="1:54" s="64" customFormat="1" ht="18.75">
      <c r="A346" s="61"/>
      <c r="B346" s="62"/>
      <c r="C346" s="63"/>
      <c r="D346" s="63"/>
      <c r="AQ346" s="46"/>
      <c r="AR346" s="46"/>
      <c r="AS346" s="46"/>
      <c r="AT346" s="46"/>
      <c r="AU346" s="46"/>
      <c r="AV346" s="46"/>
      <c r="AW346" s="46"/>
      <c r="AX346" s="46"/>
      <c r="AY346" s="46"/>
      <c r="AZ346" s="46"/>
      <c r="BA346" s="46"/>
      <c r="BB346" s="46"/>
    </row>
    <row r="347" spans="1:54" s="64" customFormat="1" ht="18.75">
      <c r="A347" s="61"/>
      <c r="B347" s="62"/>
      <c r="C347" s="63"/>
      <c r="D347" s="63"/>
      <c r="AQ347" s="46"/>
      <c r="AR347" s="46"/>
      <c r="AS347" s="46"/>
      <c r="AT347" s="46"/>
      <c r="AU347" s="46"/>
      <c r="AV347" s="46"/>
      <c r="AW347" s="46"/>
      <c r="AX347" s="46"/>
      <c r="AY347" s="46"/>
      <c r="AZ347" s="46"/>
      <c r="BA347" s="46"/>
      <c r="BB347" s="46"/>
    </row>
    <row r="348" spans="1:54" s="64" customFormat="1" ht="18.75">
      <c r="A348" s="61"/>
      <c r="B348" s="62"/>
      <c r="C348" s="63"/>
      <c r="D348" s="63"/>
      <c r="AQ348" s="46"/>
      <c r="AR348" s="46"/>
      <c r="AS348" s="46"/>
      <c r="AT348" s="46"/>
      <c r="AU348" s="46"/>
      <c r="AV348" s="46"/>
      <c r="AW348" s="46"/>
      <c r="AX348" s="46"/>
      <c r="AY348" s="46"/>
      <c r="AZ348" s="46"/>
      <c r="BA348" s="46"/>
      <c r="BB348" s="46"/>
    </row>
    <row r="349" spans="1:54" s="64" customFormat="1" ht="18.75">
      <c r="A349" s="61"/>
      <c r="B349" s="62"/>
      <c r="C349" s="63"/>
      <c r="D349" s="63"/>
      <c r="AQ349" s="46"/>
      <c r="AR349" s="46"/>
      <c r="AS349" s="46"/>
      <c r="AT349" s="46"/>
      <c r="AU349" s="46"/>
      <c r="AV349" s="46"/>
      <c r="AW349" s="46"/>
      <c r="AX349" s="46"/>
      <c r="AY349" s="46"/>
      <c r="AZ349" s="46"/>
      <c r="BA349" s="46"/>
      <c r="BB349" s="46"/>
    </row>
    <row r="350" spans="1:54" s="64" customFormat="1" ht="18.75">
      <c r="A350" s="61"/>
      <c r="B350" s="62"/>
      <c r="C350" s="63"/>
      <c r="D350" s="63"/>
      <c r="AQ350" s="46"/>
      <c r="AR350" s="46"/>
      <c r="AS350" s="46"/>
      <c r="AT350" s="46"/>
      <c r="AU350" s="46"/>
      <c r="AV350" s="46"/>
      <c r="AW350" s="46"/>
      <c r="AX350" s="46"/>
      <c r="AY350" s="46"/>
      <c r="AZ350" s="46"/>
      <c r="BA350" s="46"/>
      <c r="BB350" s="46"/>
    </row>
    <row r="351" spans="1:54" s="64" customFormat="1" ht="18.75">
      <c r="A351" s="61"/>
      <c r="B351" s="62"/>
      <c r="C351" s="63"/>
      <c r="D351" s="63"/>
      <c r="AQ351" s="46"/>
      <c r="AR351" s="46"/>
      <c r="AS351" s="46"/>
      <c r="AT351" s="46"/>
      <c r="AU351" s="46"/>
      <c r="AV351" s="46"/>
      <c r="AW351" s="46"/>
      <c r="AX351" s="46"/>
      <c r="AY351" s="46"/>
      <c r="AZ351" s="46"/>
      <c r="BA351" s="46"/>
      <c r="BB351" s="46"/>
    </row>
    <row r="352" spans="1:54" s="64" customFormat="1" ht="18.75">
      <c r="A352" s="61"/>
      <c r="B352" s="62"/>
      <c r="C352" s="63"/>
      <c r="D352" s="63"/>
      <c r="AQ352" s="46"/>
      <c r="AR352" s="46"/>
      <c r="AS352" s="46"/>
      <c r="AT352" s="46"/>
      <c r="AU352" s="46"/>
      <c r="AV352" s="46"/>
      <c r="AW352" s="46"/>
      <c r="AX352" s="46"/>
      <c r="AY352" s="46"/>
      <c r="AZ352" s="46"/>
      <c r="BA352" s="46"/>
      <c r="BB352" s="46"/>
    </row>
    <row r="353" spans="1:54" s="64" customFormat="1" ht="18.75">
      <c r="A353" s="61"/>
      <c r="B353" s="62"/>
      <c r="C353" s="63"/>
      <c r="D353" s="63"/>
      <c r="AQ353" s="46"/>
      <c r="AR353" s="46"/>
      <c r="AS353" s="46"/>
      <c r="AT353" s="46"/>
      <c r="AU353" s="46"/>
      <c r="AV353" s="46"/>
      <c r="AW353" s="46"/>
      <c r="AX353" s="46"/>
      <c r="AY353" s="46"/>
      <c r="AZ353" s="46"/>
      <c r="BA353" s="46"/>
      <c r="BB353" s="46"/>
    </row>
    <row r="354" spans="1:54" s="64" customFormat="1" ht="18.75">
      <c r="A354" s="61"/>
      <c r="B354" s="62"/>
      <c r="C354" s="63"/>
      <c r="D354" s="63"/>
      <c r="AQ354" s="46"/>
      <c r="AR354" s="46"/>
      <c r="AS354" s="46"/>
      <c r="AT354" s="46"/>
      <c r="AU354" s="46"/>
      <c r="AV354" s="46"/>
      <c r="AW354" s="46"/>
      <c r="AX354" s="46"/>
      <c r="AY354" s="46"/>
      <c r="AZ354" s="46"/>
      <c r="BA354" s="46"/>
      <c r="BB354" s="46"/>
    </row>
    <row r="355" spans="1:54" s="64" customFormat="1" ht="18.75">
      <c r="A355" s="61"/>
      <c r="B355" s="62"/>
      <c r="C355" s="63"/>
      <c r="D355" s="63"/>
      <c r="AQ355" s="46"/>
      <c r="AR355" s="46"/>
      <c r="AS355" s="46"/>
      <c r="AT355" s="46"/>
      <c r="AU355" s="46"/>
      <c r="AV355" s="46"/>
      <c r="AW355" s="46"/>
      <c r="AX355" s="46"/>
      <c r="AY355" s="46"/>
      <c r="AZ355" s="46"/>
      <c r="BA355" s="46"/>
      <c r="BB355" s="46"/>
    </row>
    <row r="356" spans="1:54" s="64" customFormat="1" ht="18.75">
      <c r="A356" s="61"/>
      <c r="B356" s="62"/>
      <c r="C356" s="63"/>
      <c r="D356" s="63"/>
      <c r="AQ356" s="46"/>
      <c r="AR356" s="46"/>
      <c r="AS356" s="46"/>
      <c r="AT356" s="46"/>
      <c r="AU356" s="46"/>
      <c r="AV356" s="46"/>
      <c r="AW356" s="46"/>
      <c r="AX356" s="46"/>
      <c r="AY356" s="46"/>
      <c r="AZ356" s="46"/>
      <c r="BA356" s="46"/>
      <c r="BB356" s="46"/>
    </row>
    <row r="357" spans="1:54" s="64" customFormat="1" ht="18.75">
      <c r="A357" s="61"/>
      <c r="B357" s="62"/>
      <c r="C357" s="63"/>
      <c r="D357" s="63"/>
      <c r="AQ357" s="46"/>
      <c r="AR357" s="46"/>
      <c r="AS357" s="46"/>
      <c r="AT357" s="46"/>
      <c r="AU357" s="46"/>
      <c r="AV357" s="46"/>
      <c r="AW357" s="46"/>
      <c r="AX357" s="46"/>
      <c r="AY357" s="46"/>
      <c r="AZ357" s="46"/>
      <c r="BA357" s="46"/>
      <c r="BB357" s="46"/>
    </row>
    <row r="358" spans="1:54" s="64" customFormat="1" ht="18.75">
      <c r="A358" s="61"/>
      <c r="B358" s="62"/>
      <c r="C358" s="63"/>
      <c r="D358" s="63"/>
      <c r="AQ358" s="46"/>
      <c r="AR358" s="46"/>
      <c r="AS358" s="46"/>
      <c r="AT358" s="46"/>
      <c r="AU358" s="46"/>
      <c r="AV358" s="46"/>
      <c r="AW358" s="46"/>
      <c r="AX358" s="46"/>
      <c r="AY358" s="46"/>
      <c r="AZ358" s="46"/>
      <c r="BA358" s="46"/>
      <c r="BB358" s="46"/>
    </row>
    <row r="359" spans="1:54" s="64" customFormat="1" ht="18.75">
      <c r="A359" s="61"/>
      <c r="B359" s="62"/>
      <c r="C359" s="63"/>
      <c r="D359" s="63"/>
      <c r="AQ359" s="46"/>
      <c r="AR359" s="46"/>
      <c r="AS359" s="46"/>
      <c r="AT359" s="46"/>
      <c r="AU359" s="46"/>
      <c r="AV359" s="46"/>
      <c r="AW359" s="46"/>
      <c r="AX359" s="46"/>
      <c r="AY359" s="46"/>
      <c r="AZ359" s="46"/>
      <c r="BA359" s="46"/>
      <c r="BB359" s="46"/>
    </row>
    <row r="360" spans="1:54" s="64" customFormat="1" ht="18.75">
      <c r="A360" s="61"/>
      <c r="B360" s="62"/>
      <c r="C360" s="63"/>
      <c r="D360" s="63"/>
      <c r="AQ360" s="46"/>
      <c r="AR360" s="46"/>
      <c r="AS360" s="46"/>
      <c r="AT360" s="46"/>
      <c r="AU360" s="46"/>
      <c r="AV360" s="46"/>
      <c r="AW360" s="46"/>
      <c r="AX360" s="46"/>
      <c r="AY360" s="46"/>
      <c r="AZ360" s="46"/>
      <c r="BA360" s="46"/>
      <c r="BB360" s="46"/>
    </row>
    <row r="361" spans="1:54" s="64" customFormat="1" ht="18.75">
      <c r="A361" s="61"/>
      <c r="B361" s="62"/>
      <c r="C361" s="63"/>
      <c r="D361" s="63"/>
      <c r="AQ361" s="46"/>
      <c r="AR361" s="46"/>
      <c r="AS361" s="46"/>
      <c r="AT361" s="46"/>
      <c r="AU361" s="46"/>
      <c r="AV361" s="46"/>
      <c r="AW361" s="46"/>
      <c r="AX361" s="46"/>
      <c r="AY361" s="46"/>
      <c r="AZ361" s="46"/>
      <c r="BA361" s="46"/>
      <c r="BB361" s="46"/>
    </row>
    <row r="362" spans="1:54" s="64" customFormat="1" ht="18.75">
      <c r="A362" s="61"/>
      <c r="B362" s="62"/>
      <c r="C362" s="63"/>
      <c r="D362" s="63"/>
      <c r="AQ362" s="46"/>
      <c r="AR362" s="46"/>
      <c r="AS362" s="46"/>
      <c r="AT362" s="46"/>
      <c r="AU362" s="46"/>
      <c r="AV362" s="46"/>
      <c r="AW362" s="46"/>
      <c r="AX362" s="46"/>
      <c r="AY362" s="46"/>
      <c r="AZ362" s="46"/>
      <c r="BA362" s="46"/>
      <c r="BB362" s="46"/>
    </row>
    <row r="363" spans="1:54" s="64" customFormat="1" ht="18.75">
      <c r="A363" s="61"/>
      <c r="B363" s="62"/>
      <c r="C363" s="63"/>
      <c r="D363" s="63"/>
      <c r="AQ363" s="46"/>
      <c r="AR363" s="46"/>
      <c r="AS363" s="46"/>
      <c r="AT363" s="46"/>
      <c r="AU363" s="46"/>
      <c r="AV363" s="46"/>
      <c r="AW363" s="46"/>
      <c r="AX363" s="46"/>
      <c r="AY363" s="46"/>
      <c r="AZ363" s="46"/>
      <c r="BA363" s="46"/>
      <c r="BB363" s="46"/>
    </row>
    <row r="364" spans="1:54" s="64" customFormat="1" ht="18.75">
      <c r="A364" s="61"/>
      <c r="B364" s="62"/>
      <c r="C364" s="63"/>
      <c r="D364" s="63"/>
      <c r="AQ364" s="46"/>
      <c r="AR364" s="46"/>
      <c r="AS364" s="46"/>
      <c r="AT364" s="46"/>
      <c r="AU364" s="46"/>
      <c r="AV364" s="46"/>
      <c r="AW364" s="46"/>
      <c r="AX364" s="46"/>
      <c r="AY364" s="46"/>
      <c r="AZ364" s="46"/>
      <c r="BA364" s="46"/>
      <c r="BB364" s="46"/>
    </row>
    <row r="365" spans="1:54" s="64" customFormat="1" ht="18.75">
      <c r="A365" s="61"/>
      <c r="B365" s="62"/>
      <c r="C365" s="63"/>
      <c r="D365" s="63"/>
      <c r="AQ365" s="46"/>
      <c r="AR365" s="46"/>
      <c r="AS365" s="46"/>
      <c r="AT365" s="46"/>
      <c r="AU365" s="46"/>
      <c r="AV365" s="46"/>
      <c r="AW365" s="46"/>
      <c r="AX365" s="46"/>
      <c r="AY365" s="46"/>
      <c r="AZ365" s="46"/>
      <c r="BA365" s="46"/>
      <c r="BB365" s="46"/>
    </row>
    <row r="366" spans="1:54" s="64" customFormat="1" ht="18.75">
      <c r="A366" s="61"/>
      <c r="B366" s="62"/>
      <c r="C366" s="63"/>
      <c r="D366" s="63"/>
      <c r="AQ366" s="46"/>
      <c r="AR366" s="46"/>
      <c r="AS366" s="46"/>
      <c r="AT366" s="46"/>
      <c r="AU366" s="46"/>
      <c r="AV366" s="46"/>
      <c r="AW366" s="46"/>
      <c r="AX366" s="46"/>
      <c r="AY366" s="46"/>
      <c r="AZ366" s="46"/>
      <c r="BA366" s="46"/>
      <c r="BB366" s="46"/>
    </row>
    <row r="367" spans="1:54" s="64" customFormat="1" ht="18.75">
      <c r="A367" s="61"/>
      <c r="B367" s="62"/>
      <c r="C367" s="63"/>
      <c r="D367" s="63"/>
      <c r="AQ367" s="46"/>
      <c r="AR367" s="46"/>
      <c r="AS367" s="46"/>
      <c r="AT367" s="46"/>
      <c r="AU367" s="46"/>
      <c r="AV367" s="46"/>
      <c r="AW367" s="46"/>
      <c r="AX367" s="46"/>
      <c r="AY367" s="46"/>
      <c r="AZ367" s="46"/>
      <c r="BA367" s="46"/>
      <c r="BB367" s="46"/>
    </row>
    <row r="368" spans="1:54" s="64" customFormat="1" ht="18.75">
      <c r="A368" s="61"/>
      <c r="B368" s="62"/>
      <c r="C368" s="63"/>
      <c r="D368" s="63"/>
      <c r="AQ368" s="46"/>
      <c r="AR368" s="46"/>
      <c r="AS368" s="46"/>
      <c r="AT368" s="46"/>
      <c r="AU368" s="46"/>
      <c r="AV368" s="46"/>
      <c r="AW368" s="46"/>
      <c r="AX368" s="46"/>
      <c r="AY368" s="46"/>
      <c r="AZ368" s="46"/>
      <c r="BA368" s="46"/>
      <c r="BB368" s="46"/>
    </row>
    <row r="369" spans="1:54" s="64" customFormat="1" ht="18.75">
      <c r="A369" s="61"/>
      <c r="B369" s="62"/>
      <c r="C369" s="63"/>
      <c r="D369" s="63"/>
      <c r="AQ369" s="46"/>
      <c r="AR369" s="46"/>
      <c r="AS369" s="46"/>
      <c r="AT369" s="46"/>
      <c r="AU369" s="46"/>
      <c r="AV369" s="46"/>
      <c r="AW369" s="46"/>
      <c r="AX369" s="46"/>
      <c r="AY369" s="46"/>
      <c r="AZ369" s="46"/>
      <c r="BA369" s="46"/>
      <c r="BB369" s="46"/>
    </row>
    <row r="370" spans="1:54" s="64" customFormat="1" ht="18.75">
      <c r="A370" s="61"/>
      <c r="B370" s="62"/>
      <c r="C370" s="63"/>
      <c r="D370" s="63"/>
      <c r="AQ370" s="46"/>
      <c r="AR370" s="46"/>
      <c r="AS370" s="46"/>
      <c r="AT370" s="46"/>
      <c r="AU370" s="46"/>
      <c r="AV370" s="46"/>
      <c r="AW370" s="46"/>
      <c r="AX370" s="46"/>
      <c r="AY370" s="46"/>
      <c r="AZ370" s="46"/>
      <c r="BA370" s="46"/>
      <c r="BB370" s="46"/>
    </row>
    <row r="371" spans="1:54" s="64" customFormat="1" ht="18.75">
      <c r="A371" s="61"/>
      <c r="B371" s="62"/>
      <c r="C371" s="63"/>
      <c r="D371" s="63"/>
      <c r="AQ371" s="46"/>
      <c r="AR371" s="46"/>
      <c r="AS371" s="46"/>
      <c r="AT371" s="46"/>
      <c r="AU371" s="46"/>
      <c r="AV371" s="46"/>
      <c r="AW371" s="46"/>
      <c r="AX371" s="46"/>
      <c r="AY371" s="46"/>
      <c r="AZ371" s="46"/>
      <c r="BA371" s="46"/>
      <c r="BB371" s="46"/>
    </row>
    <row r="372" spans="1:54" s="64" customFormat="1" ht="18.75">
      <c r="A372" s="61"/>
      <c r="B372" s="62"/>
      <c r="C372" s="63"/>
      <c r="D372" s="63"/>
      <c r="AQ372" s="46"/>
      <c r="AR372" s="46"/>
      <c r="AS372" s="46"/>
      <c r="AT372" s="46"/>
      <c r="AU372" s="46"/>
      <c r="AV372" s="46"/>
      <c r="AW372" s="46"/>
      <c r="AX372" s="46"/>
      <c r="AY372" s="46"/>
      <c r="AZ372" s="46"/>
      <c r="BA372" s="46"/>
      <c r="BB372" s="46"/>
    </row>
    <row r="373" spans="1:54" s="64" customFormat="1" ht="18.75">
      <c r="A373" s="61"/>
      <c r="B373" s="62"/>
      <c r="C373" s="63"/>
      <c r="D373" s="63"/>
      <c r="AQ373" s="46"/>
      <c r="AR373" s="46"/>
      <c r="AS373" s="46"/>
      <c r="AT373" s="46"/>
      <c r="AU373" s="46"/>
      <c r="AV373" s="46"/>
      <c r="AW373" s="46"/>
      <c r="AX373" s="46"/>
      <c r="AY373" s="46"/>
      <c r="AZ373" s="46"/>
      <c r="BA373" s="46"/>
      <c r="BB373" s="46"/>
    </row>
    <row r="374" spans="1:54" s="64" customFormat="1" ht="18.75">
      <c r="A374" s="61"/>
      <c r="B374" s="62"/>
      <c r="C374" s="63"/>
      <c r="D374" s="63"/>
      <c r="AQ374" s="46"/>
      <c r="AR374" s="46"/>
      <c r="AS374" s="46"/>
      <c r="AT374" s="46"/>
      <c r="AU374" s="46"/>
      <c r="AV374" s="46"/>
      <c r="AW374" s="46"/>
      <c r="AX374" s="46"/>
      <c r="AY374" s="46"/>
      <c r="AZ374" s="46"/>
      <c r="BA374" s="46"/>
      <c r="BB374" s="46"/>
    </row>
    <row r="375" spans="1:54" s="64" customFormat="1" ht="18.75">
      <c r="A375" s="61"/>
      <c r="B375" s="62"/>
      <c r="C375" s="63"/>
      <c r="D375" s="63"/>
      <c r="AQ375" s="46"/>
      <c r="AR375" s="46"/>
      <c r="AS375" s="46"/>
      <c r="AT375" s="46"/>
      <c r="AU375" s="46"/>
      <c r="AV375" s="46"/>
      <c r="AW375" s="46"/>
      <c r="AX375" s="46"/>
      <c r="AY375" s="46"/>
      <c r="AZ375" s="46"/>
      <c r="BA375" s="46"/>
      <c r="BB375" s="46"/>
    </row>
    <row r="376" spans="1:54" s="64" customFormat="1" ht="18.75">
      <c r="A376" s="61"/>
      <c r="B376" s="62"/>
      <c r="C376" s="63"/>
      <c r="D376" s="63"/>
      <c r="AQ376" s="46"/>
      <c r="AR376" s="46"/>
      <c r="AS376" s="46"/>
      <c r="AT376" s="46"/>
      <c r="AU376" s="46"/>
      <c r="AV376" s="46"/>
      <c r="AW376" s="46"/>
      <c r="AX376" s="46"/>
      <c r="AY376" s="46"/>
      <c r="AZ376" s="46"/>
      <c r="BA376" s="46"/>
      <c r="BB376" s="46"/>
    </row>
    <row r="377" spans="1:54" s="64" customFormat="1" ht="18.75">
      <c r="A377" s="61"/>
      <c r="B377" s="62"/>
      <c r="C377" s="63"/>
      <c r="D377" s="63"/>
      <c r="AQ377" s="46"/>
      <c r="AR377" s="46"/>
      <c r="AS377" s="46"/>
      <c r="AT377" s="46"/>
      <c r="AU377" s="46"/>
      <c r="AV377" s="46"/>
      <c r="AW377" s="46"/>
      <c r="AX377" s="46"/>
      <c r="AY377" s="46"/>
      <c r="AZ377" s="46"/>
      <c r="BA377" s="46"/>
      <c r="BB377" s="46"/>
    </row>
    <row r="378" spans="1:54" s="64" customFormat="1" ht="18.75">
      <c r="A378" s="61"/>
      <c r="B378" s="62"/>
      <c r="C378" s="63"/>
      <c r="D378" s="63"/>
      <c r="AQ378" s="46"/>
      <c r="AR378" s="46"/>
      <c r="AS378" s="46"/>
      <c r="AT378" s="46"/>
      <c r="AU378" s="46"/>
      <c r="AV378" s="46"/>
      <c r="AW378" s="46"/>
      <c r="AX378" s="46"/>
      <c r="AY378" s="46"/>
      <c r="AZ378" s="46"/>
      <c r="BA378" s="46"/>
      <c r="BB378" s="46"/>
    </row>
    <row r="379" spans="1:54" s="64" customFormat="1" ht="18.75">
      <c r="A379" s="61"/>
      <c r="B379" s="62"/>
      <c r="C379" s="63"/>
      <c r="D379" s="63"/>
      <c r="AQ379" s="46"/>
      <c r="AR379" s="46"/>
      <c r="AS379" s="46"/>
      <c r="AT379" s="46"/>
      <c r="AU379" s="46"/>
      <c r="AV379" s="46"/>
      <c r="AW379" s="46"/>
      <c r="AX379" s="46"/>
      <c r="AY379" s="46"/>
      <c r="AZ379" s="46"/>
      <c r="BA379" s="46"/>
      <c r="BB379" s="46"/>
    </row>
    <row r="380" spans="1:54" s="64" customFormat="1" ht="18.75">
      <c r="A380" s="61"/>
      <c r="B380" s="62"/>
      <c r="C380" s="63"/>
      <c r="D380" s="63"/>
      <c r="AQ380" s="46"/>
      <c r="AR380" s="46"/>
      <c r="AS380" s="46"/>
      <c r="AT380" s="46"/>
      <c r="AU380" s="46"/>
      <c r="AV380" s="46"/>
      <c r="AW380" s="46"/>
      <c r="AX380" s="46"/>
      <c r="AY380" s="46"/>
      <c r="AZ380" s="46"/>
      <c r="BA380" s="46"/>
      <c r="BB380" s="46"/>
    </row>
    <row r="381" spans="1:54" s="64" customFormat="1" ht="18.75">
      <c r="A381" s="61"/>
      <c r="B381" s="62"/>
      <c r="C381" s="63"/>
      <c r="D381" s="63"/>
      <c r="AQ381" s="46"/>
      <c r="AR381" s="46"/>
      <c r="AS381" s="46"/>
      <c r="AT381" s="46"/>
      <c r="AU381" s="46"/>
      <c r="AV381" s="46"/>
      <c r="AW381" s="46"/>
      <c r="AX381" s="46"/>
      <c r="AY381" s="46"/>
      <c r="AZ381" s="46"/>
      <c r="BA381" s="46"/>
      <c r="BB381" s="46"/>
    </row>
    <row r="382" spans="1:54" s="64" customFormat="1" ht="18.75">
      <c r="A382" s="61"/>
      <c r="B382" s="62"/>
      <c r="C382" s="63"/>
      <c r="D382" s="63"/>
      <c r="AQ382" s="46"/>
      <c r="AR382" s="46"/>
      <c r="AS382" s="46"/>
      <c r="AT382" s="46"/>
      <c r="AU382" s="46"/>
      <c r="AV382" s="46"/>
      <c r="AW382" s="46"/>
      <c r="AX382" s="46"/>
      <c r="AY382" s="46"/>
      <c r="AZ382" s="46"/>
      <c r="BA382" s="46"/>
      <c r="BB382" s="46"/>
    </row>
    <row r="383" spans="1:54" s="64" customFormat="1" ht="18.75">
      <c r="A383" s="61"/>
      <c r="B383" s="62"/>
      <c r="C383" s="63"/>
      <c r="D383" s="63"/>
      <c r="AQ383" s="46"/>
      <c r="AR383" s="46"/>
      <c r="AS383" s="46"/>
      <c r="AT383" s="46"/>
      <c r="AU383" s="46"/>
      <c r="AV383" s="46"/>
      <c r="AW383" s="46"/>
      <c r="AX383" s="46"/>
      <c r="AY383" s="46"/>
      <c r="AZ383" s="46"/>
      <c r="BA383" s="46"/>
      <c r="BB383" s="46"/>
    </row>
    <row r="384" spans="1:54" s="64" customFormat="1" ht="18.75">
      <c r="A384" s="61"/>
      <c r="B384" s="62"/>
      <c r="C384" s="63"/>
      <c r="D384" s="63"/>
      <c r="AQ384" s="46"/>
      <c r="AR384" s="46"/>
      <c r="AS384" s="46"/>
      <c r="AT384" s="46"/>
      <c r="AU384" s="46"/>
      <c r="AV384" s="46"/>
      <c r="AW384" s="46"/>
      <c r="AX384" s="46"/>
      <c r="AY384" s="46"/>
      <c r="AZ384" s="46"/>
      <c r="BA384" s="46"/>
      <c r="BB384" s="46"/>
    </row>
    <row r="385" spans="1:54" s="64" customFormat="1" ht="18.75">
      <c r="A385" s="61"/>
      <c r="B385" s="62"/>
      <c r="C385" s="63"/>
      <c r="D385" s="63"/>
      <c r="AQ385" s="46"/>
      <c r="AR385" s="46"/>
      <c r="AS385" s="46"/>
      <c r="AT385" s="46"/>
      <c r="AU385" s="46"/>
      <c r="AV385" s="46"/>
      <c r="AW385" s="46"/>
      <c r="AX385" s="46"/>
      <c r="AY385" s="46"/>
      <c r="AZ385" s="46"/>
      <c r="BA385" s="46"/>
      <c r="BB385" s="46"/>
    </row>
    <row r="386" spans="1:54" s="64" customFormat="1" ht="18.75">
      <c r="A386" s="61"/>
      <c r="B386" s="62"/>
      <c r="C386" s="63"/>
      <c r="D386" s="63"/>
      <c r="AQ386" s="46"/>
      <c r="AR386" s="46"/>
      <c r="AS386" s="46"/>
      <c r="AT386" s="46"/>
      <c r="AU386" s="46"/>
      <c r="AV386" s="46"/>
      <c r="AW386" s="46"/>
      <c r="AX386" s="46"/>
      <c r="AY386" s="46"/>
      <c r="AZ386" s="46"/>
      <c r="BA386" s="46"/>
      <c r="BB386" s="46"/>
    </row>
    <row r="387" spans="1:54" s="64" customFormat="1" ht="18.75">
      <c r="A387" s="61"/>
      <c r="B387" s="62"/>
      <c r="C387" s="63"/>
      <c r="D387" s="63"/>
      <c r="AQ387" s="46"/>
      <c r="AR387" s="46"/>
      <c r="AS387" s="46"/>
      <c r="AT387" s="46"/>
      <c r="AU387" s="46"/>
      <c r="AV387" s="46"/>
      <c r="AW387" s="46"/>
      <c r="AX387" s="46"/>
      <c r="AY387" s="46"/>
      <c r="AZ387" s="46"/>
      <c r="BA387" s="46"/>
      <c r="BB387" s="46"/>
    </row>
    <row r="388" spans="1:54" s="64" customFormat="1" ht="18.75">
      <c r="A388" s="61"/>
      <c r="B388" s="62"/>
      <c r="C388" s="63"/>
      <c r="D388" s="63"/>
      <c r="AQ388" s="46"/>
      <c r="AR388" s="46"/>
      <c r="AS388" s="46"/>
      <c r="AT388" s="46"/>
      <c r="AU388" s="46"/>
      <c r="AV388" s="46"/>
      <c r="AW388" s="46"/>
      <c r="AX388" s="46"/>
      <c r="AY388" s="46"/>
      <c r="AZ388" s="46"/>
      <c r="BA388" s="46"/>
      <c r="BB388" s="46"/>
    </row>
    <row r="389" spans="1:54" s="64" customFormat="1" ht="18.75">
      <c r="A389" s="61"/>
      <c r="B389" s="62"/>
      <c r="C389" s="63"/>
      <c r="D389" s="63"/>
      <c r="AQ389" s="46"/>
      <c r="AR389" s="46"/>
      <c r="AS389" s="46"/>
      <c r="AT389" s="46"/>
      <c r="AU389" s="46"/>
      <c r="AV389" s="46"/>
      <c r="AW389" s="46"/>
      <c r="AX389" s="46"/>
      <c r="AY389" s="46"/>
      <c r="AZ389" s="46"/>
      <c r="BA389" s="46"/>
      <c r="BB389" s="46"/>
    </row>
    <row r="390" spans="1:54" s="64" customFormat="1" ht="18.75">
      <c r="A390" s="61"/>
      <c r="B390" s="62"/>
      <c r="C390" s="63"/>
      <c r="D390" s="63"/>
      <c r="AQ390" s="46"/>
      <c r="AR390" s="46"/>
      <c r="AS390" s="46"/>
      <c r="AT390" s="46"/>
      <c r="AU390" s="46"/>
      <c r="AV390" s="46"/>
      <c r="AW390" s="46"/>
      <c r="AX390" s="46"/>
      <c r="AY390" s="46"/>
      <c r="AZ390" s="46"/>
      <c r="BA390" s="46"/>
      <c r="BB390" s="46"/>
    </row>
    <row r="391" spans="1:54" s="64" customFormat="1" ht="18.75">
      <c r="A391" s="61"/>
      <c r="B391" s="62"/>
      <c r="C391" s="63"/>
      <c r="D391" s="63"/>
      <c r="AQ391" s="46"/>
      <c r="AR391" s="46"/>
      <c r="AS391" s="46"/>
      <c r="AT391" s="46"/>
      <c r="AU391" s="46"/>
      <c r="AV391" s="46"/>
      <c r="AW391" s="46"/>
      <c r="AX391" s="46"/>
      <c r="AY391" s="46"/>
      <c r="AZ391" s="46"/>
      <c r="BA391" s="46"/>
      <c r="BB391" s="46"/>
    </row>
    <row r="392" spans="1:54" s="64" customFormat="1" ht="18.75">
      <c r="A392" s="61"/>
      <c r="B392" s="62"/>
      <c r="C392" s="63"/>
      <c r="D392" s="63"/>
      <c r="AQ392" s="46"/>
      <c r="AR392" s="46"/>
      <c r="AS392" s="46"/>
      <c r="AT392" s="46"/>
      <c r="AU392" s="46"/>
      <c r="AV392" s="46"/>
      <c r="AW392" s="46"/>
      <c r="AX392" s="46"/>
      <c r="AY392" s="46"/>
      <c r="AZ392" s="46"/>
      <c r="BA392" s="46"/>
      <c r="BB392" s="46"/>
    </row>
    <row r="393" spans="1:54" s="64" customFormat="1" ht="18.75">
      <c r="A393" s="61"/>
      <c r="B393" s="62"/>
      <c r="C393" s="63"/>
      <c r="D393" s="63"/>
      <c r="AQ393" s="46"/>
      <c r="AR393" s="46"/>
      <c r="AS393" s="46"/>
      <c r="AT393" s="46"/>
      <c r="AU393" s="46"/>
      <c r="AV393" s="46"/>
      <c r="AW393" s="46"/>
      <c r="AX393" s="46"/>
      <c r="AY393" s="46"/>
      <c r="AZ393" s="46"/>
      <c r="BA393" s="46"/>
      <c r="BB393" s="46"/>
    </row>
    <row r="394" spans="1:54" s="64" customFormat="1" ht="18.75">
      <c r="A394" s="61"/>
      <c r="B394" s="62"/>
      <c r="C394" s="63"/>
      <c r="D394" s="63"/>
      <c r="AQ394" s="46"/>
      <c r="AR394" s="46"/>
      <c r="AS394" s="46"/>
      <c r="AT394" s="46"/>
      <c r="AU394" s="46"/>
      <c r="AV394" s="46"/>
      <c r="AW394" s="46"/>
      <c r="AX394" s="46"/>
      <c r="AY394" s="46"/>
      <c r="AZ394" s="46"/>
      <c r="BA394" s="46"/>
      <c r="BB394" s="46"/>
    </row>
    <row r="395" spans="1:54" s="64" customFormat="1" ht="18.75">
      <c r="A395" s="61"/>
      <c r="B395" s="62"/>
      <c r="C395" s="63"/>
      <c r="D395" s="63"/>
      <c r="AQ395" s="46"/>
      <c r="AR395" s="46"/>
      <c r="AS395" s="46"/>
      <c r="AT395" s="46"/>
      <c r="AU395" s="46"/>
      <c r="AV395" s="46"/>
      <c r="AW395" s="46"/>
      <c r="AX395" s="46"/>
      <c r="AY395" s="46"/>
      <c r="AZ395" s="46"/>
      <c r="BA395" s="46"/>
      <c r="BB395" s="46"/>
    </row>
    <row r="396" spans="1:54" s="64" customFormat="1" ht="18.75">
      <c r="A396" s="61"/>
      <c r="B396" s="62"/>
      <c r="C396" s="63"/>
      <c r="D396" s="63"/>
      <c r="AQ396" s="46"/>
      <c r="AR396" s="46"/>
      <c r="AS396" s="46"/>
      <c r="AT396" s="46"/>
      <c r="AU396" s="46"/>
      <c r="AV396" s="46"/>
      <c r="AW396" s="46"/>
      <c r="AX396" s="46"/>
      <c r="AY396" s="46"/>
      <c r="AZ396" s="46"/>
      <c r="BA396" s="46"/>
      <c r="BB396" s="46"/>
    </row>
    <row r="397" spans="1:54" s="64" customFormat="1" ht="18.75">
      <c r="A397" s="61"/>
      <c r="B397" s="62"/>
      <c r="C397" s="63"/>
      <c r="D397" s="63"/>
      <c r="AQ397" s="46"/>
      <c r="AR397" s="46"/>
      <c r="AS397" s="46"/>
      <c r="AT397" s="46"/>
      <c r="AU397" s="46"/>
      <c r="AV397" s="46"/>
      <c r="AW397" s="46"/>
      <c r="AX397" s="46"/>
      <c r="AY397" s="46"/>
      <c r="AZ397" s="46"/>
      <c r="BA397" s="46"/>
      <c r="BB397" s="46"/>
    </row>
    <row r="398" spans="1:54" s="64" customFormat="1" ht="18.75">
      <c r="A398" s="61"/>
      <c r="B398" s="62"/>
      <c r="C398" s="63"/>
      <c r="D398" s="63"/>
      <c r="AQ398" s="46"/>
      <c r="AR398" s="46"/>
      <c r="AS398" s="46"/>
      <c r="AT398" s="46"/>
      <c r="AU398" s="46"/>
      <c r="AV398" s="46"/>
      <c r="AW398" s="46"/>
      <c r="AX398" s="46"/>
      <c r="AY398" s="46"/>
      <c r="AZ398" s="46"/>
      <c r="BA398" s="46"/>
      <c r="BB398" s="46"/>
    </row>
    <row r="399" spans="1:54" s="64" customFormat="1" ht="18.75">
      <c r="A399" s="61"/>
      <c r="B399" s="62"/>
      <c r="C399" s="63"/>
      <c r="D399" s="63"/>
      <c r="AQ399" s="46"/>
      <c r="AR399" s="46"/>
      <c r="AS399" s="46"/>
      <c r="AT399" s="46"/>
      <c r="AU399" s="46"/>
      <c r="AV399" s="46"/>
      <c r="AW399" s="46"/>
      <c r="AX399" s="46"/>
      <c r="AY399" s="46"/>
      <c r="AZ399" s="46"/>
      <c r="BA399" s="46"/>
      <c r="BB399" s="46"/>
    </row>
    <row r="400" spans="1:54" s="64" customFormat="1" ht="18.75">
      <c r="A400" s="61"/>
      <c r="B400" s="62"/>
      <c r="C400" s="63"/>
      <c r="D400" s="63"/>
      <c r="AQ400" s="46"/>
      <c r="AR400" s="46"/>
      <c r="AS400" s="46"/>
      <c r="AT400" s="46"/>
      <c r="AU400" s="46"/>
      <c r="AV400" s="46"/>
      <c r="AW400" s="46"/>
      <c r="AX400" s="46"/>
      <c r="AY400" s="46"/>
      <c r="AZ400" s="46"/>
      <c r="BA400" s="46"/>
      <c r="BB400" s="46"/>
    </row>
    <row r="401" spans="1:54" s="64" customFormat="1" ht="18.75">
      <c r="A401" s="61"/>
      <c r="B401" s="62"/>
      <c r="C401" s="63"/>
      <c r="D401" s="63"/>
      <c r="AQ401" s="46"/>
      <c r="AR401" s="46"/>
      <c r="AS401" s="46"/>
      <c r="AT401" s="46"/>
      <c r="AU401" s="46"/>
      <c r="AV401" s="46"/>
      <c r="AW401" s="46"/>
      <c r="AX401" s="46"/>
      <c r="AY401" s="46"/>
      <c r="AZ401" s="46"/>
      <c r="BA401" s="46"/>
      <c r="BB401" s="46"/>
    </row>
    <row r="402" spans="1:54" s="64" customFormat="1" ht="18.75">
      <c r="A402" s="61"/>
      <c r="B402" s="62"/>
      <c r="C402" s="63"/>
      <c r="D402" s="63"/>
      <c r="AQ402" s="46"/>
      <c r="AR402" s="46"/>
      <c r="AS402" s="46"/>
      <c r="AT402" s="46"/>
      <c r="AU402" s="46"/>
      <c r="AV402" s="46"/>
      <c r="AW402" s="46"/>
      <c r="AX402" s="46"/>
      <c r="AY402" s="46"/>
      <c r="AZ402" s="46"/>
      <c r="BA402" s="46"/>
      <c r="BB402" s="46"/>
    </row>
    <row r="403" spans="1:54" s="64" customFormat="1" ht="18.75">
      <c r="A403" s="61"/>
      <c r="B403" s="62"/>
      <c r="C403" s="63"/>
      <c r="D403" s="63"/>
      <c r="AQ403" s="46"/>
      <c r="AR403" s="46"/>
      <c r="AS403" s="46"/>
      <c r="AT403" s="46"/>
      <c r="AU403" s="46"/>
      <c r="AV403" s="46"/>
      <c r="AW403" s="46"/>
      <c r="AX403" s="46"/>
      <c r="AY403" s="46"/>
      <c r="AZ403" s="46"/>
      <c r="BA403" s="46"/>
      <c r="BB403" s="46"/>
    </row>
    <row r="404" spans="1:54" s="64" customFormat="1" ht="18.75">
      <c r="A404" s="61"/>
      <c r="B404" s="62"/>
      <c r="C404" s="63"/>
      <c r="D404" s="63"/>
      <c r="AQ404" s="46"/>
      <c r="AR404" s="46"/>
      <c r="AS404" s="46"/>
      <c r="AT404" s="46"/>
      <c r="AU404" s="46"/>
      <c r="AV404" s="46"/>
      <c r="AW404" s="46"/>
      <c r="AX404" s="46"/>
      <c r="AY404" s="46"/>
      <c r="AZ404" s="46"/>
      <c r="BA404" s="46"/>
      <c r="BB404" s="46"/>
    </row>
    <row r="405" spans="1:54" s="64" customFormat="1" ht="18.75">
      <c r="A405" s="61"/>
      <c r="B405" s="62"/>
      <c r="C405" s="63"/>
      <c r="D405" s="63"/>
      <c r="AQ405" s="46"/>
      <c r="AR405" s="46"/>
      <c r="AS405" s="46"/>
      <c r="AT405" s="46"/>
      <c r="AU405" s="46"/>
      <c r="AV405" s="46"/>
      <c r="AW405" s="46"/>
      <c r="AX405" s="46"/>
      <c r="AY405" s="46"/>
      <c r="AZ405" s="46"/>
      <c r="BA405" s="46"/>
      <c r="BB405" s="46"/>
    </row>
  </sheetData>
  <sheetProtection/>
  <mergeCells count="54">
    <mergeCell ref="AB6:AO6"/>
    <mergeCell ref="AB7:AH7"/>
    <mergeCell ref="AI7:AO7"/>
    <mergeCell ref="AK10:AN10"/>
    <mergeCell ref="AO9:AO11"/>
    <mergeCell ref="AC9:AG9"/>
    <mergeCell ref="AH9:AH11"/>
    <mergeCell ref="AJ10:AJ11"/>
    <mergeCell ref="AQ7:AQ9"/>
    <mergeCell ref="AB8:AB11"/>
    <mergeCell ref="AC8:AH8"/>
    <mergeCell ref="AI8:AI11"/>
    <mergeCell ref="AJ8:AO8"/>
    <mergeCell ref="AJ9:AN9"/>
    <mergeCell ref="B46:AP46"/>
    <mergeCell ref="B69:W69"/>
    <mergeCell ref="T9:T11"/>
    <mergeCell ref="M7:M11"/>
    <mergeCell ref="N7:T7"/>
    <mergeCell ref="P10:S10"/>
    <mergeCell ref="V8:AA8"/>
    <mergeCell ref="AD10:AG10"/>
    <mergeCell ref="B45:AP45"/>
    <mergeCell ref="AP6:AP11"/>
    <mergeCell ref="A6:A11"/>
    <mergeCell ref="V10:V11"/>
    <mergeCell ref="U7:AA7"/>
    <mergeCell ref="B44:AP44"/>
    <mergeCell ref="W10:Z10"/>
    <mergeCell ref="V9:Z9"/>
    <mergeCell ref="O8:T8"/>
    <mergeCell ref="F8:F11"/>
    <mergeCell ref="C6:C11"/>
    <mergeCell ref="D6:D11"/>
    <mergeCell ref="AA9:AA11"/>
    <mergeCell ref="U8:U11"/>
    <mergeCell ref="B6:B11"/>
    <mergeCell ref="G8:L8"/>
    <mergeCell ref="O9:S9"/>
    <mergeCell ref="AC10:AC11"/>
    <mergeCell ref="G9:K9"/>
    <mergeCell ref="L9:L11"/>
    <mergeCell ref="F7:L7"/>
    <mergeCell ref="E6:E11"/>
    <mergeCell ref="F6:AA6"/>
    <mergeCell ref="A1:O1"/>
    <mergeCell ref="A2:O2"/>
    <mergeCell ref="G10:G11"/>
    <mergeCell ref="H10:K10"/>
    <mergeCell ref="O10:O11"/>
    <mergeCell ref="N8:N11"/>
    <mergeCell ref="A4:AP4"/>
    <mergeCell ref="A5:AP5"/>
    <mergeCell ref="A3:AP3"/>
  </mergeCells>
  <printOptions horizontalCentered="1"/>
  <pageMargins left="0.25" right="0.25" top="0.75" bottom="0.75" header="0.3" footer="0.3"/>
  <pageSetup fitToHeight="0" fitToWidth="1" horizontalDpi="600" verticalDpi="600" orientation="landscape" paperSize="8" scale="46" r:id="rId1"/>
  <headerFooter>
    <oddFooter>&amp;R&amp;14&amp;P</oddFooter>
  </headerFooter>
</worksheet>
</file>

<file path=xl/worksheets/sheet7.xml><?xml version="1.0" encoding="utf-8"?>
<worksheet xmlns="http://schemas.openxmlformats.org/spreadsheetml/2006/main" xmlns:r="http://schemas.openxmlformats.org/officeDocument/2006/relationships">
  <sheetPr>
    <tabColor rgb="FF92D050"/>
  </sheetPr>
  <dimension ref="A1:U401"/>
  <sheetViews>
    <sheetView zoomScale="75" zoomScaleNormal="75" zoomScaleSheetLayoutView="75" zoomScalePageLayoutView="0" workbookViewId="0" topLeftCell="A1">
      <selection activeCell="A1" sqref="A1:AC1"/>
    </sheetView>
  </sheetViews>
  <sheetFormatPr defaultColWidth="9.125" defaultRowHeight="14.25"/>
  <cols>
    <col min="1" max="1" width="6.00390625" style="92" customWidth="1"/>
    <col min="2" max="2" width="31.25390625" style="62" customWidth="1"/>
    <col min="3" max="3" width="10.00390625" style="63" customWidth="1"/>
    <col min="4" max="4" width="10.125" style="63" customWidth="1"/>
    <col min="5" max="5" width="9.375" style="63" customWidth="1"/>
    <col min="6" max="6" width="12.00390625" style="63" customWidth="1"/>
    <col min="7" max="7" width="11.75390625" style="64" customWidth="1"/>
    <col min="8" max="8" width="17.375" style="64" customWidth="1"/>
    <col min="9" max="9" width="12.375" style="64" customWidth="1"/>
    <col min="10" max="10" width="15.125" style="64" customWidth="1"/>
    <col min="11" max="11" width="12.375" style="64" customWidth="1"/>
    <col min="12" max="12" width="15.125" style="64" customWidth="1"/>
    <col min="13" max="13" width="12.00390625" style="64" customWidth="1"/>
    <col min="14" max="14" width="15.125" style="64" customWidth="1"/>
    <col min="15" max="15" width="12.25390625" style="64" customWidth="1"/>
    <col min="16" max="16" width="15.125" style="64" customWidth="1"/>
    <col min="17" max="17" width="12.00390625" style="64" customWidth="1"/>
    <col min="18" max="18" width="15.125" style="64" customWidth="1"/>
    <col min="19" max="19" width="10.375" style="64" customWidth="1"/>
    <col min="20" max="16384" width="9.125" style="46" customWidth="1"/>
  </cols>
  <sheetData>
    <row r="1" spans="1:19" s="94" customFormat="1" ht="32.25" customHeight="1">
      <c r="A1" s="392" t="s">
        <v>218</v>
      </c>
      <c r="B1" s="392"/>
      <c r="C1" s="392"/>
      <c r="D1" s="392"/>
      <c r="E1" s="392"/>
      <c r="F1" s="392"/>
      <c r="G1" s="392"/>
      <c r="H1" s="392"/>
      <c r="I1" s="392"/>
      <c r="J1" s="392"/>
      <c r="L1" s="2"/>
      <c r="M1" s="2"/>
      <c r="N1" s="2"/>
      <c r="O1" s="393" t="s">
        <v>91</v>
      </c>
      <c r="P1" s="393"/>
      <c r="Q1" s="393"/>
      <c r="R1" s="393"/>
      <c r="S1" s="393"/>
    </row>
    <row r="2" spans="1:19" s="94" customFormat="1" ht="32.25" customHeight="1">
      <c r="A2" s="394" t="s">
        <v>92</v>
      </c>
      <c r="B2" s="394"/>
      <c r="C2" s="394"/>
      <c r="D2" s="394"/>
      <c r="E2" s="394"/>
      <c r="F2" s="394"/>
      <c r="G2" s="394"/>
      <c r="H2" s="394"/>
      <c r="I2" s="394"/>
      <c r="J2" s="394"/>
      <c r="L2" s="4"/>
      <c r="M2" s="4"/>
      <c r="N2" s="4"/>
      <c r="O2" s="395" t="s">
        <v>93</v>
      </c>
      <c r="P2" s="395"/>
      <c r="Q2" s="395"/>
      <c r="R2" s="395"/>
      <c r="S2" s="395"/>
    </row>
    <row r="3" spans="1:19" s="94" customFormat="1" ht="32.25" customHeight="1">
      <c r="A3" s="453" t="s">
        <v>219</v>
      </c>
      <c r="B3" s="453"/>
      <c r="C3" s="453"/>
      <c r="D3" s="453"/>
      <c r="E3" s="453"/>
      <c r="F3" s="453"/>
      <c r="G3" s="453"/>
      <c r="H3" s="453"/>
      <c r="I3" s="453"/>
      <c r="J3" s="453"/>
      <c r="K3" s="453"/>
      <c r="L3" s="453"/>
      <c r="M3" s="453"/>
      <c r="N3" s="453"/>
      <c r="O3" s="453"/>
      <c r="P3" s="453"/>
      <c r="Q3" s="453"/>
      <c r="R3" s="453"/>
      <c r="S3" s="453"/>
    </row>
    <row r="4" spans="1:19" s="95" customFormat="1" ht="53.25" customHeight="1">
      <c r="A4" s="452" t="s">
        <v>220</v>
      </c>
      <c r="B4" s="452"/>
      <c r="C4" s="452"/>
      <c r="D4" s="452"/>
      <c r="E4" s="452"/>
      <c r="F4" s="452"/>
      <c r="G4" s="452"/>
      <c r="H4" s="452"/>
      <c r="I4" s="452"/>
      <c r="J4" s="452"/>
      <c r="K4" s="452"/>
      <c r="L4" s="452"/>
      <c r="M4" s="452"/>
      <c r="N4" s="452"/>
      <c r="O4" s="452"/>
      <c r="P4" s="452"/>
      <c r="Q4" s="452"/>
      <c r="R4" s="452"/>
      <c r="S4" s="452"/>
    </row>
    <row r="5" spans="1:19" s="96" customFormat="1" ht="33" customHeight="1">
      <c r="A5" s="454" t="s">
        <v>95</v>
      </c>
      <c r="B5" s="454"/>
      <c r="C5" s="454"/>
      <c r="D5" s="454"/>
      <c r="E5" s="454"/>
      <c r="F5" s="454"/>
      <c r="G5" s="454"/>
      <c r="H5" s="454"/>
      <c r="I5" s="454"/>
      <c r="J5" s="454"/>
      <c r="K5" s="454"/>
      <c r="L5" s="454"/>
      <c r="M5" s="454"/>
      <c r="N5" s="454"/>
      <c r="O5" s="454"/>
      <c r="P5" s="454"/>
      <c r="Q5" s="454"/>
      <c r="R5" s="454"/>
      <c r="S5" s="454"/>
    </row>
    <row r="6" spans="1:19" s="97" customFormat="1" ht="29.25" customHeight="1">
      <c r="A6" s="455" t="s">
        <v>96</v>
      </c>
      <c r="B6" s="440" t="s">
        <v>168</v>
      </c>
      <c r="C6" s="440" t="s">
        <v>169</v>
      </c>
      <c r="D6" s="440" t="s">
        <v>170</v>
      </c>
      <c r="E6" s="440" t="s">
        <v>171</v>
      </c>
      <c r="F6" s="437" t="s">
        <v>198</v>
      </c>
      <c r="G6" s="437"/>
      <c r="H6" s="437"/>
      <c r="I6" s="435" t="s">
        <v>97</v>
      </c>
      <c r="J6" s="435"/>
      <c r="K6" s="435"/>
      <c r="L6" s="435"/>
      <c r="M6" s="435"/>
      <c r="N6" s="435"/>
      <c r="O6" s="435" t="s">
        <v>98</v>
      </c>
      <c r="P6" s="435"/>
      <c r="Q6" s="435"/>
      <c r="R6" s="435"/>
      <c r="S6" s="440" t="s">
        <v>99</v>
      </c>
    </row>
    <row r="7" spans="1:19" s="34" customFormat="1" ht="75" customHeight="1">
      <c r="A7" s="455"/>
      <c r="B7" s="440"/>
      <c r="C7" s="440"/>
      <c r="D7" s="440"/>
      <c r="E7" s="440"/>
      <c r="F7" s="437"/>
      <c r="G7" s="437"/>
      <c r="H7" s="437"/>
      <c r="I7" s="440" t="s">
        <v>200</v>
      </c>
      <c r="J7" s="440"/>
      <c r="K7" s="440" t="s">
        <v>221</v>
      </c>
      <c r="L7" s="440"/>
      <c r="M7" s="440" t="s">
        <v>116</v>
      </c>
      <c r="N7" s="440"/>
      <c r="O7" s="440" t="s">
        <v>222</v>
      </c>
      <c r="P7" s="440"/>
      <c r="Q7" s="440" t="s">
        <v>118</v>
      </c>
      <c r="R7" s="440"/>
      <c r="S7" s="440"/>
    </row>
    <row r="8" spans="1:19" s="34" customFormat="1" ht="39" customHeight="1">
      <c r="A8" s="455"/>
      <c r="B8" s="440"/>
      <c r="C8" s="440"/>
      <c r="D8" s="440"/>
      <c r="E8" s="440"/>
      <c r="F8" s="437" t="s">
        <v>223</v>
      </c>
      <c r="G8" s="437" t="s">
        <v>173</v>
      </c>
      <c r="H8" s="437"/>
      <c r="I8" s="437" t="s">
        <v>174</v>
      </c>
      <c r="J8" s="437" t="s">
        <v>224</v>
      </c>
      <c r="K8" s="437" t="s">
        <v>174</v>
      </c>
      <c r="L8" s="437" t="s">
        <v>224</v>
      </c>
      <c r="M8" s="437" t="s">
        <v>174</v>
      </c>
      <c r="N8" s="437" t="s">
        <v>224</v>
      </c>
      <c r="O8" s="437" t="s">
        <v>174</v>
      </c>
      <c r="P8" s="437" t="s">
        <v>224</v>
      </c>
      <c r="Q8" s="437" t="s">
        <v>174</v>
      </c>
      <c r="R8" s="437" t="s">
        <v>224</v>
      </c>
      <c r="S8" s="440"/>
    </row>
    <row r="9" spans="1:19" s="34" customFormat="1" ht="41.25" customHeight="1">
      <c r="A9" s="455"/>
      <c r="B9" s="440"/>
      <c r="C9" s="440"/>
      <c r="D9" s="440"/>
      <c r="E9" s="440"/>
      <c r="F9" s="437"/>
      <c r="G9" s="437" t="s">
        <v>174</v>
      </c>
      <c r="H9" s="437" t="s">
        <v>224</v>
      </c>
      <c r="I9" s="437"/>
      <c r="J9" s="437"/>
      <c r="K9" s="437"/>
      <c r="L9" s="437"/>
      <c r="M9" s="437"/>
      <c r="N9" s="437"/>
      <c r="O9" s="437"/>
      <c r="P9" s="437"/>
      <c r="Q9" s="437"/>
      <c r="R9" s="437"/>
      <c r="S9" s="440"/>
    </row>
    <row r="10" spans="1:19" s="34" customFormat="1" ht="74.25" customHeight="1">
      <c r="A10" s="455"/>
      <c r="B10" s="440"/>
      <c r="C10" s="440"/>
      <c r="D10" s="440"/>
      <c r="E10" s="440"/>
      <c r="F10" s="437"/>
      <c r="G10" s="451"/>
      <c r="H10" s="437"/>
      <c r="I10" s="437"/>
      <c r="J10" s="437"/>
      <c r="K10" s="437"/>
      <c r="L10" s="437"/>
      <c r="M10" s="437"/>
      <c r="N10" s="437"/>
      <c r="O10" s="437"/>
      <c r="P10" s="437"/>
      <c r="Q10" s="437"/>
      <c r="R10" s="437"/>
      <c r="S10" s="440"/>
    </row>
    <row r="11" spans="1:19" s="36" customFormat="1" ht="30.75" customHeight="1">
      <c r="A11" s="98">
        <v>1</v>
      </c>
      <c r="B11" s="35">
        <v>2</v>
      </c>
      <c r="C11" s="98">
        <v>3</v>
      </c>
      <c r="D11" s="35">
        <v>4</v>
      </c>
      <c r="E11" s="98">
        <v>5</v>
      </c>
      <c r="F11" s="35">
        <v>6</v>
      </c>
      <c r="G11" s="98">
        <v>7</v>
      </c>
      <c r="H11" s="35">
        <v>8</v>
      </c>
      <c r="I11" s="98">
        <v>9</v>
      </c>
      <c r="J11" s="35">
        <v>10</v>
      </c>
      <c r="K11" s="98">
        <v>11</v>
      </c>
      <c r="L11" s="35">
        <v>12</v>
      </c>
      <c r="M11" s="98">
        <v>13</v>
      </c>
      <c r="N11" s="35">
        <v>14</v>
      </c>
      <c r="O11" s="98">
        <v>15</v>
      </c>
      <c r="P11" s="35">
        <v>16</v>
      </c>
      <c r="Q11" s="98">
        <v>17</v>
      </c>
      <c r="R11" s="35">
        <v>18</v>
      </c>
      <c r="S11" s="98">
        <v>19</v>
      </c>
    </row>
    <row r="12" spans="1:19" s="36" customFormat="1" ht="36" customHeight="1">
      <c r="A12" s="99"/>
      <c r="B12" s="37" t="s">
        <v>105</v>
      </c>
      <c r="C12" s="35"/>
      <c r="D12" s="35"/>
      <c r="E12" s="35"/>
      <c r="F12" s="35"/>
      <c r="G12" s="35"/>
      <c r="H12" s="35"/>
      <c r="I12" s="35"/>
      <c r="J12" s="35"/>
      <c r="K12" s="35"/>
      <c r="L12" s="35"/>
      <c r="M12" s="35"/>
      <c r="N12" s="35"/>
      <c r="O12" s="35"/>
      <c r="P12" s="35"/>
      <c r="Q12" s="35"/>
      <c r="R12" s="35"/>
      <c r="S12" s="35"/>
    </row>
    <row r="13" spans="1:19" ht="57" customHeight="1">
      <c r="A13" s="38" t="s">
        <v>176</v>
      </c>
      <c r="B13" s="39" t="s">
        <v>225</v>
      </c>
      <c r="C13" s="44"/>
      <c r="D13" s="44"/>
      <c r="E13" s="44"/>
      <c r="F13" s="44"/>
      <c r="G13" s="45"/>
      <c r="H13" s="45"/>
      <c r="I13" s="45"/>
      <c r="J13" s="45"/>
      <c r="K13" s="45"/>
      <c r="L13" s="45"/>
      <c r="M13" s="45"/>
      <c r="N13" s="45"/>
      <c r="O13" s="45"/>
      <c r="P13" s="45"/>
      <c r="Q13" s="45"/>
      <c r="R13" s="45"/>
      <c r="S13" s="45"/>
    </row>
    <row r="14" spans="1:21" ht="69.75" customHeight="1">
      <c r="A14" s="38" t="s">
        <v>128</v>
      </c>
      <c r="B14" s="43" t="s">
        <v>211</v>
      </c>
      <c r="C14" s="44"/>
      <c r="D14" s="44"/>
      <c r="E14" s="44"/>
      <c r="F14" s="44"/>
      <c r="G14" s="45"/>
      <c r="H14" s="45"/>
      <c r="I14" s="45"/>
      <c r="J14" s="45"/>
      <c r="K14" s="45"/>
      <c r="L14" s="45"/>
      <c r="M14" s="45"/>
      <c r="N14" s="45"/>
      <c r="O14" s="45"/>
      <c r="P14" s="45"/>
      <c r="Q14" s="45"/>
      <c r="R14" s="45"/>
      <c r="S14" s="45"/>
      <c r="T14" s="45"/>
      <c r="U14" s="45"/>
    </row>
    <row r="15" spans="1:21" s="51" customFormat="1" ht="73.5" customHeight="1">
      <c r="A15" s="47" t="s">
        <v>177</v>
      </c>
      <c r="B15" s="48" t="s">
        <v>389</v>
      </c>
      <c r="C15" s="49"/>
      <c r="D15" s="49"/>
      <c r="E15" s="49"/>
      <c r="F15" s="49"/>
      <c r="G15" s="50"/>
      <c r="H15" s="50"/>
      <c r="I15" s="50"/>
      <c r="J15" s="50"/>
      <c r="K15" s="50"/>
      <c r="L15" s="50"/>
      <c r="M15" s="50"/>
      <c r="N15" s="50"/>
      <c r="O15" s="50"/>
      <c r="P15" s="50"/>
      <c r="Q15" s="50"/>
      <c r="R15" s="50"/>
      <c r="S15" s="50"/>
      <c r="T15" s="50"/>
      <c r="U15" s="50"/>
    </row>
    <row r="16" spans="1:21" ht="24" customHeight="1">
      <c r="A16" s="52" t="s">
        <v>178</v>
      </c>
      <c r="B16" s="53" t="s">
        <v>179</v>
      </c>
      <c r="C16" s="44"/>
      <c r="D16" s="44"/>
      <c r="E16" s="44"/>
      <c r="F16" s="44"/>
      <c r="G16" s="45"/>
      <c r="H16" s="45"/>
      <c r="I16" s="45"/>
      <c r="J16" s="45"/>
      <c r="K16" s="45"/>
      <c r="L16" s="45"/>
      <c r="M16" s="45"/>
      <c r="N16" s="45"/>
      <c r="O16" s="45"/>
      <c r="P16" s="45"/>
      <c r="Q16" s="45"/>
      <c r="R16" s="45"/>
      <c r="S16" s="45"/>
      <c r="T16" s="45"/>
      <c r="U16" s="45"/>
    </row>
    <row r="17" spans="1:21" ht="24" customHeight="1">
      <c r="A17" s="52" t="s">
        <v>180</v>
      </c>
      <c r="B17" s="80" t="s">
        <v>181</v>
      </c>
      <c r="C17" s="44"/>
      <c r="D17" s="44"/>
      <c r="E17" s="44"/>
      <c r="F17" s="44"/>
      <c r="G17" s="45"/>
      <c r="H17" s="45"/>
      <c r="I17" s="45"/>
      <c r="J17" s="45"/>
      <c r="K17" s="45"/>
      <c r="L17" s="45"/>
      <c r="M17" s="45"/>
      <c r="N17" s="45"/>
      <c r="O17" s="45"/>
      <c r="P17" s="45"/>
      <c r="Q17" s="45"/>
      <c r="R17" s="45"/>
      <c r="S17" s="45"/>
      <c r="T17" s="45"/>
      <c r="U17" s="45"/>
    </row>
    <row r="18" spans="1:21" s="51" customFormat="1" ht="66.75" customHeight="1">
      <c r="A18" s="47" t="s">
        <v>182</v>
      </c>
      <c r="B18" s="48" t="s">
        <v>390</v>
      </c>
      <c r="C18" s="49"/>
      <c r="D18" s="49"/>
      <c r="E18" s="49"/>
      <c r="F18" s="49"/>
      <c r="G18" s="50"/>
      <c r="H18" s="50"/>
      <c r="I18" s="50"/>
      <c r="J18" s="50"/>
      <c r="K18" s="50"/>
      <c r="L18" s="50"/>
      <c r="M18" s="50"/>
      <c r="N18" s="50"/>
      <c r="O18" s="50"/>
      <c r="P18" s="50"/>
      <c r="Q18" s="50"/>
      <c r="R18" s="50"/>
      <c r="S18" s="50"/>
      <c r="T18" s="50"/>
      <c r="U18" s="50"/>
    </row>
    <row r="19" spans="1:21" s="42" customFormat="1" ht="51.75" customHeight="1">
      <c r="A19" s="52"/>
      <c r="B19" s="53" t="s">
        <v>183</v>
      </c>
      <c r="C19" s="40"/>
      <c r="D19" s="40"/>
      <c r="E19" s="40"/>
      <c r="F19" s="40"/>
      <c r="G19" s="41"/>
      <c r="H19" s="41"/>
      <c r="I19" s="41"/>
      <c r="J19" s="41"/>
      <c r="K19" s="41"/>
      <c r="L19" s="41"/>
      <c r="M19" s="41"/>
      <c r="N19" s="41"/>
      <c r="O19" s="41"/>
      <c r="P19" s="41"/>
      <c r="Q19" s="41"/>
      <c r="R19" s="41"/>
      <c r="S19" s="41"/>
      <c r="T19" s="41"/>
      <c r="U19" s="41"/>
    </row>
    <row r="20" spans="1:21" s="56" customFormat="1" ht="60" customHeight="1">
      <c r="A20" s="47" t="s">
        <v>184</v>
      </c>
      <c r="B20" s="48" t="s">
        <v>391</v>
      </c>
      <c r="C20" s="54"/>
      <c r="D20" s="54"/>
      <c r="E20" s="54"/>
      <c r="F20" s="54"/>
      <c r="G20" s="55"/>
      <c r="H20" s="55"/>
      <c r="I20" s="55"/>
      <c r="J20" s="55"/>
      <c r="K20" s="55"/>
      <c r="L20" s="55"/>
      <c r="M20" s="55"/>
      <c r="N20" s="55"/>
      <c r="O20" s="55"/>
      <c r="P20" s="55"/>
      <c r="Q20" s="55"/>
      <c r="R20" s="55"/>
      <c r="S20" s="55"/>
      <c r="T20" s="55"/>
      <c r="U20" s="55"/>
    </row>
    <row r="21" spans="1:21" s="56" customFormat="1" ht="84" customHeight="1">
      <c r="A21" s="47"/>
      <c r="B21" s="57" t="s">
        <v>392</v>
      </c>
      <c r="C21" s="54"/>
      <c r="D21" s="54"/>
      <c r="E21" s="54"/>
      <c r="F21" s="54"/>
      <c r="G21" s="55"/>
      <c r="H21" s="55"/>
      <c r="I21" s="55"/>
      <c r="J21" s="55"/>
      <c r="K21" s="55"/>
      <c r="L21" s="55"/>
      <c r="M21" s="55"/>
      <c r="N21" s="55"/>
      <c r="O21" s="55"/>
      <c r="P21" s="55"/>
      <c r="Q21" s="55"/>
      <c r="R21" s="55"/>
      <c r="S21" s="55"/>
      <c r="T21" s="55"/>
      <c r="U21" s="55"/>
    </row>
    <row r="22" spans="1:21" s="56" customFormat="1" ht="58.5" customHeight="1">
      <c r="A22" s="47"/>
      <c r="B22" s="53" t="s">
        <v>183</v>
      </c>
      <c r="C22" s="54"/>
      <c r="D22" s="54"/>
      <c r="E22" s="54"/>
      <c r="F22" s="54"/>
      <c r="G22" s="55"/>
      <c r="H22" s="55"/>
      <c r="I22" s="55"/>
      <c r="J22" s="55"/>
      <c r="K22" s="55"/>
      <c r="L22" s="55"/>
      <c r="M22" s="55"/>
      <c r="N22" s="55"/>
      <c r="O22" s="55"/>
      <c r="P22" s="55"/>
      <c r="Q22" s="55"/>
      <c r="R22" s="55"/>
      <c r="S22" s="55"/>
      <c r="T22" s="55"/>
      <c r="U22" s="55"/>
    </row>
    <row r="23" spans="1:21" s="51" customFormat="1" ht="52.5" customHeight="1">
      <c r="A23" s="47"/>
      <c r="B23" s="57" t="s">
        <v>394</v>
      </c>
      <c r="C23" s="49"/>
      <c r="D23" s="49"/>
      <c r="E23" s="49"/>
      <c r="F23" s="49"/>
      <c r="G23" s="50"/>
      <c r="H23" s="50"/>
      <c r="I23" s="50"/>
      <c r="J23" s="50"/>
      <c r="K23" s="50"/>
      <c r="L23" s="50"/>
      <c r="M23" s="50"/>
      <c r="N23" s="50"/>
      <c r="O23" s="50"/>
      <c r="P23" s="50"/>
      <c r="Q23" s="50"/>
      <c r="R23" s="50"/>
      <c r="S23" s="50"/>
      <c r="T23" s="50"/>
      <c r="U23" s="50"/>
    </row>
    <row r="24" spans="1:21" s="42" customFormat="1" ht="54" customHeight="1">
      <c r="A24" s="52"/>
      <c r="B24" s="53" t="s">
        <v>183</v>
      </c>
      <c r="C24" s="40"/>
      <c r="D24" s="40"/>
      <c r="E24" s="40"/>
      <c r="F24" s="40"/>
      <c r="G24" s="41"/>
      <c r="H24" s="41"/>
      <c r="I24" s="41"/>
      <c r="J24" s="41"/>
      <c r="K24" s="41"/>
      <c r="L24" s="41"/>
      <c r="M24" s="41"/>
      <c r="N24" s="41"/>
      <c r="O24" s="41"/>
      <c r="P24" s="41"/>
      <c r="Q24" s="41"/>
      <c r="R24" s="41"/>
      <c r="S24" s="41"/>
      <c r="T24" s="41"/>
      <c r="U24" s="41"/>
    </row>
    <row r="25" spans="1:21" s="56" customFormat="1" ht="63" customHeight="1">
      <c r="A25" s="47" t="s">
        <v>185</v>
      </c>
      <c r="B25" s="48" t="s">
        <v>186</v>
      </c>
      <c r="C25" s="54"/>
      <c r="D25" s="54"/>
      <c r="E25" s="54"/>
      <c r="F25" s="54"/>
      <c r="G25" s="55"/>
      <c r="H25" s="55"/>
      <c r="I25" s="55"/>
      <c r="J25" s="55"/>
      <c r="K25" s="55"/>
      <c r="L25" s="55"/>
      <c r="M25" s="55"/>
      <c r="N25" s="55"/>
      <c r="O25" s="55"/>
      <c r="P25" s="55"/>
      <c r="Q25" s="55"/>
      <c r="R25" s="55"/>
      <c r="S25" s="55"/>
      <c r="T25" s="55"/>
      <c r="U25" s="55"/>
    </row>
    <row r="26" spans="1:21" s="56" customFormat="1" ht="60.75" customHeight="1">
      <c r="A26" s="47"/>
      <c r="B26" s="57" t="s">
        <v>187</v>
      </c>
      <c r="C26" s="54"/>
      <c r="D26" s="54"/>
      <c r="E26" s="54"/>
      <c r="F26" s="54"/>
      <c r="G26" s="55"/>
      <c r="H26" s="55"/>
      <c r="I26" s="55"/>
      <c r="J26" s="55"/>
      <c r="K26" s="55"/>
      <c r="L26" s="55"/>
      <c r="M26" s="55"/>
      <c r="N26" s="55"/>
      <c r="O26" s="55"/>
      <c r="P26" s="55"/>
      <c r="Q26" s="55"/>
      <c r="R26" s="55"/>
      <c r="S26" s="55"/>
      <c r="T26" s="55"/>
      <c r="U26" s="55"/>
    </row>
    <row r="27" spans="1:21" s="42" customFormat="1" ht="60" customHeight="1">
      <c r="A27" s="52"/>
      <c r="B27" s="53" t="s">
        <v>183</v>
      </c>
      <c r="C27" s="40"/>
      <c r="D27" s="40"/>
      <c r="E27" s="40"/>
      <c r="F27" s="40"/>
      <c r="G27" s="41"/>
      <c r="H27" s="41"/>
      <c r="I27" s="41"/>
      <c r="J27" s="41"/>
      <c r="K27" s="41"/>
      <c r="L27" s="41"/>
      <c r="M27" s="41"/>
      <c r="N27" s="41"/>
      <c r="O27" s="41"/>
      <c r="P27" s="41"/>
      <c r="Q27" s="41"/>
      <c r="R27" s="41"/>
      <c r="S27" s="41"/>
      <c r="T27" s="41"/>
      <c r="U27" s="41"/>
    </row>
    <row r="28" spans="1:21" s="56" customFormat="1" ht="55.5" customHeight="1">
      <c r="A28" s="47"/>
      <c r="B28" s="57" t="s">
        <v>188</v>
      </c>
      <c r="C28" s="54"/>
      <c r="D28" s="54"/>
      <c r="E28" s="54"/>
      <c r="F28" s="54"/>
      <c r="G28" s="55"/>
      <c r="H28" s="55"/>
      <c r="I28" s="55"/>
      <c r="J28" s="55"/>
      <c r="K28" s="55"/>
      <c r="L28" s="55"/>
      <c r="M28" s="55"/>
      <c r="N28" s="55"/>
      <c r="O28" s="55"/>
      <c r="P28" s="55"/>
      <c r="Q28" s="55"/>
      <c r="R28" s="55"/>
      <c r="S28" s="55"/>
      <c r="T28" s="55"/>
      <c r="U28" s="55"/>
    </row>
    <row r="29" spans="1:21" s="42" customFormat="1" ht="54" customHeight="1">
      <c r="A29" s="52"/>
      <c r="B29" s="53" t="s">
        <v>183</v>
      </c>
      <c r="C29" s="40"/>
      <c r="D29" s="40"/>
      <c r="E29" s="40"/>
      <c r="F29" s="40"/>
      <c r="G29" s="41"/>
      <c r="H29" s="41"/>
      <c r="I29" s="41"/>
      <c r="J29" s="41"/>
      <c r="K29" s="41"/>
      <c r="L29" s="41"/>
      <c r="M29" s="41"/>
      <c r="N29" s="41"/>
      <c r="O29" s="41"/>
      <c r="P29" s="41"/>
      <c r="Q29" s="41"/>
      <c r="R29" s="41"/>
      <c r="S29" s="41"/>
      <c r="T29" s="41"/>
      <c r="U29" s="41"/>
    </row>
    <row r="30" spans="1:21" s="42" customFormat="1" ht="48" customHeight="1">
      <c r="A30" s="38" t="s">
        <v>130</v>
      </c>
      <c r="B30" s="43" t="s">
        <v>396</v>
      </c>
      <c r="C30" s="40"/>
      <c r="D30" s="40"/>
      <c r="E30" s="40"/>
      <c r="F30" s="40"/>
      <c r="G30" s="41"/>
      <c r="H30" s="41"/>
      <c r="I30" s="41"/>
      <c r="J30" s="41"/>
      <c r="K30" s="41"/>
      <c r="L30" s="41"/>
      <c r="M30" s="41"/>
      <c r="N30" s="41"/>
      <c r="O30" s="41"/>
      <c r="P30" s="41"/>
      <c r="Q30" s="41"/>
      <c r="R30" s="41"/>
      <c r="S30" s="41"/>
      <c r="T30" s="41"/>
      <c r="U30" s="41"/>
    </row>
    <row r="31" spans="1:21" s="51" customFormat="1" ht="63" customHeight="1">
      <c r="A31" s="47" t="s">
        <v>177</v>
      </c>
      <c r="B31" s="48" t="s">
        <v>189</v>
      </c>
      <c r="C31" s="49"/>
      <c r="D31" s="49"/>
      <c r="E31" s="49"/>
      <c r="F31" s="49"/>
      <c r="G31" s="50"/>
      <c r="H31" s="50"/>
      <c r="I31" s="50"/>
      <c r="J31" s="50"/>
      <c r="K31" s="50"/>
      <c r="L31" s="50"/>
      <c r="M31" s="50"/>
      <c r="N31" s="50"/>
      <c r="O31" s="50"/>
      <c r="P31" s="50"/>
      <c r="Q31" s="50"/>
      <c r="R31" s="50"/>
      <c r="S31" s="50"/>
      <c r="T31" s="50"/>
      <c r="U31" s="50"/>
    </row>
    <row r="32" spans="1:21" ht="54" customHeight="1">
      <c r="A32" s="52"/>
      <c r="B32" s="53" t="s">
        <v>183</v>
      </c>
      <c r="C32" s="44"/>
      <c r="D32" s="44"/>
      <c r="E32" s="44"/>
      <c r="F32" s="44"/>
      <c r="G32" s="45"/>
      <c r="H32" s="45"/>
      <c r="I32" s="45"/>
      <c r="J32" s="45"/>
      <c r="K32" s="45"/>
      <c r="L32" s="45"/>
      <c r="M32" s="45"/>
      <c r="N32" s="45"/>
      <c r="O32" s="45"/>
      <c r="P32" s="45"/>
      <c r="Q32" s="45"/>
      <c r="R32" s="45"/>
      <c r="S32" s="45"/>
      <c r="T32" s="45"/>
      <c r="U32" s="45"/>
    </row>
    <row r="33" spans="1:21" s="56" customFormat="1" ht="48" customHeight="1">
      <c r="A33" s="47" t="s">
        <v>182</v>
      </c>
      <c r="B33" s="48" t="s">
        <v>391</v>
      </c>
      <c r="C33" s="54"/>
      <c r="D33" s="54"/>
      <c r="E33" s="54"/>
      <c r="F33" s="54"/>
      <c r="G33" s="55"/>
      <c r="H33" s="55"/>
      <c r="I33" s="55"/>
      <c r="J33" s="55"/>
      <c r="K33" s="55"/>
      <c r="L33" s="55"/>
      <c r="M33" s="55"/>
      <c r="N33" s="55"/>
      <c r="O33" s="55"/>
      <c r="P33" s="55"/>
      <c r="Q33" s="55"/>
      <c r="R33" s="55"/>
      <c r="S33" s="55"/>
      <c r="T33" s="55"/>
      <c r="U33" s="55"/>
    </row>
    <row r="34" spans="1:21" s="56" customFormat="1" ht="78" customHeight="1">
      <c r="A34" s="47"/>
      <c r="B34" s="57" t="s">
        <v>392</v>
      </c>
      <c r="C34" s="54"/>
      <c r="D34" s="54"/>
      <c r="E34" s="54"/>
      <c r="F34" s="54"/>
      <c r="G34" s="55"/>
      <c r="H34" s="55"/>
      <c r="I34" s="55"/>
      <c r="J34" s="55"/>
      <c r="K34" s="55"/>
      <c r="L34" s="55"/>
      <c r="M34" s="55"/>
      <c r="N34" s="55"/>
      <c r="O34" s="55"/>
      <c r="P34" s="55"/>
      <c r="Q34" s="55"/>
      <c r="R34" s="55"/>
      <c r="S34" s="55"/>
      <c r="T34" s="55"/>
      <c r="U34" s="55"/>
    </row>
    <row r="35" spans="1:21" s="56" customFormat="1" ht="48.75" customHeight="1">
      <c r="A35" s="47"/>
      <c r="B35" s="53" t="s">
        <v>183</v>
      </c>
      <c r="C35" s="54"/>
      <c r="D35" s="54"/>
      <c r="E35" s="54"/>
      <c r="F35" s="54"/>
      <c r="G35" s="55"/>
      <c r="H35" s="55"/>
      <c r="I35" s="55"/>
      <c r="J35" s="55"/>
      <c r="K35" s="55"/>
      <c r="L35" s="55"/>
      <c r="M35" s="55"/>
      <c r="N35" s="55"/>
      <c r="O35" s="55"/>
      <c r="P35" s="55"/>
      <c r="Q35" s="55"/>
      <c r="R35" s="55"/>
      <c r="S35" s="55"/>
      <c r="T35" s="55"/>
      <c r="U35" s="55"/>
    </row>
    <row r="36" spans="1:21" s="51" customFormat="1" ht="48.75" customHeight="1">
      <c r="A36" s="47"/>
      <c r="B36" s="57" t="s">
        <v>394</v>
      </c>
      <c r="C36" s="49"/>
      <c r="D36" s="49"/>
      <c r="E36" s="49"/>
      <c r="F36" s="49"/>
      <c r="G36" s="50"/>
      <c r="H36" s="50"/>
      <c r="I36" s="50"/>
      <c r="J36" s="50"/>
      <c r="K36" s="50"/>
      <c r="L36" s="50"/>
      <c r="M36" s="50"/>
      <c r="N36" s="50"/>
      <c r="O36" s="50"/>
      <c r="P36" s="50"/>
      <c r="Q36" s="50"/>
      <c r="R36" s="50"/>
      <c r="S36" s="50"/>
      <c r="T36" s="50"/>
      <c r="U36" s="50"/>
    </row>
    <row r="37" spans="1:21" s="42" customFormat="1" ht="49.5" customHeight="1">
      <c r="A37" s="52"/>
      <c r="B37" s="53" t="s">
        <v>183</v>
      </c>
      <c r="C37" s="40"/>
      <c r="D37" s="40"/>
      <c r="E37" s="40"/>
      <c r="F37" s="40"/>
      <c r="G37" s="41"/>
      <c r="H37" s="41"/>
      <c r="I37" s="41"/>
      <c r="J37" s="41"/>
      <c r="K37" s="41"/>
      <c r="L37" s="41"/>
      <c r="M37" s="41"/>
      <c r="N37" s="41"/>
      <c r="O37" s="41"/>
      <c r="P37" s="41"/>
      <c r="Q37" s="41"/>
      <c r="R37" s="41"/>
      <c r="S37" s="41"/>
      <c r="T37" s="41"/>
      <c r="U37" s="41"/>
    </row>
    <row r="38" spans="1:21" s="51" customFormat="1" ht="82.5" customHeight="1">
      <c r="A38" s="47"/>
      <c r="B38" s="57" t="s">
        <v>226</v>
      </c>
      <c r="C38" s="49"/>
      <c r="D38" s="49"/>
      <c r="E38" s="49"/>
      <c r="F38" s="49"/>
      <c r="G38" s="50"/>
      <c r="H38" s="50"/>
      <c r="I38" s="50"/>
      <c r="J38" s="50"/>
      <c r="K38" s="50"/>
      <c r="L38" s="50"/>
      <c r="M38" s="50"/>
      <c r="N38" s="50"/>
      <c r="O38" s="50"/>
      <c r="P38" s="50"/>
      <c r="Q38" s="50"/>
      <c r="R38" s="50"/>
      <c r="S38" s="50"/>
      <c r="T38" s="50"/>
      <c r="U38" s="50"/>
    </row>
    <row r="39" spans="1:21" s="56" customFormat="1" ht="66.75" customHeight="1">
      <c r="A39" s="58"/>
      <c r="B39" s="59" t="s">
        <v>191</v>
      </c>
      <c r="C39" s="54"/>
      <c r="D39" s="54"/>
      <c r="E39" s="54"/>
      <c r="F39" s="54"/>
      <c r="G39" s="55"/>
      <c r="H39" s="55"/>
      <c r="I39" s="55"/>
      <c r="J39" s="55"/>
      <c r="K39" s="55"/>
      <c r="L39" s="55"/>
      <c r="M39" s="55"/>
      <c r="N39" s="55"/>
      <c r="O39" s="55"/>
      <c r="P39" s="55"/>
      <c r="Q39" s="55"/>
      <c r="R39" s="55"/>
      <c r="S39" s="55"/>
      <c r="T39" s="55"/>
      <c r="U39" s="55"/>
    </row>
    <row r="40" spans="1:21" ht="42" customHeight="1">
      <c r="A40" s="52"/>
      <c r="B40" s="53" t="s">
        <v>183</v>
      </c>
      <c r="C40" s="44"/>
      <c r="D40" s="44"/>
      <c r="E40" s="44"/>
      <c r="F40" s="44"/>
      <c r="G40" s="45"/>
      <c r="H40" s="45"/>
      <c r="I40" s="45"/>
      <c r="J40" s="45"/>
      <c r="K40" s="45"/>
      <c r="L40" s="45"/>
      <c r="M40" s="45"/>
      <c r="N40" s="45"/>
      <c r="O40" s="45"/>
      <c r="P40" s="45"/>
      <c r="Q40" s="45"/>
      <c r="R40" s="45"/>
      <c r="S40" s="45"/>
      <c r="T40" s="45"/>
      <c r="U40" s="45"/>
    </row>
    <row r="41" spans="1:21" s="56" customFormat="1" ht="46.5" customHeight="1">
      <c r="A41" s="58"/>
      <c r="B41" s="59" t="s">
        <v>192</v>
      </c>
      <c r="C41" s="54"/>
      <c r="D41" s="54"/>
      <c r="E41" s="54"/>
      <c r="F41" s="54"/>
      <c r="G41" s="55"/>
      <c r="H41" s="55"/>
      <c r="I41" s="55"/>
      <c r="J41" s="55"/>
      <c r="K41" s="55"/>
      <c r="L41" s="55"/>
      <c r="M41" s="55"/>
      <c r="N41" s="55"/>
      <c r="O41" s="55"/>
      <c r="P41" s="55"/>
      <c r="Q41" s="55"/>
      <c r="R41" s="55"/>
      <c r="S41" s="55"/>
      <c r="T41" s="55"/>
      <c r="U41" s="55"/>
    </row>
    <row r="42" spans="1:21" ht="51" customHeight="1">
      <c r="A42" s="52"/>
      <c r="B42" s="53" t="s">
        <v>183</v>
      </c>
      <c r="C42" s="44"/>
      <c r="D42" s="44"/>
      <c r="E42" s="44"/>
      <c r="F42" s="44"/>
      <c r="G42" s="45"/>
      <c r="H42" s="45"/>
      <c r="I42" s="45"/>
      <c r="J42" s="45"/>
      <c r="K42" s="45"/>
      <c r="L42" s="45"/>
      <c r="M42" s="45"/>
      <c r="N42" s="45"/>
      <c r="O42" s="45"/>
      <c r="P42" s="45"/>
      <c r="Q42" s="45"/>
      <c r="R42" s="45"/>
      <c r="S42" s="45"/>
      <c r="T42" s="45"/>
      <c r="U42" s="45"/>
    </row>
    <row r="43" spans="1:21" ht="46.5" customHeight="1">
      <c r="A43" s="38" t="s">
        <v>132</v>
      </c>
      <c r="B43" s="43" t="s">
        <v>397</v>
      </c>
      <c r="C43" s="44"/>
      <c r="D43" s="44"/>
      <c r="E43" s="44"/>
      <c r="F43" s="44"/>
      <c r="G43" s="45"/>
      <c r="H43" s="45"/>
      <c r="I43" s="45"/>
      <c r="J43" s="45"/>
      <c r="K43" s="45"/>
      <c r="L43" s="45"/>
      <c r="M43" s="45"/>
      <c r="N43" s="45"/>
      <c r="O43" s="45"/>
      <c r="P43" s="45"/>
      <c r="Q43" s="45"/>
      <c r="R43" s="45"/>
      <c r="S43" s="45"/>
      <c r="T43" s="45"/>
      <c r="U43" s="45"/>
    </row>
    <row r="44" spans="1:21" s="56" customFormat="1" ht="63" customHeight="1">
      <c r="A44" s="47"/>
      <c r="B44" s="57" t="s">
        <v>227</v>
      </c>
      <c r="C44" s="54"/>
      <c r="D44" s="54"/>
      <c r="E44" s="54"/>
      <c r="F44" s="54"/>
      <c r="G44" s="55"/>
      <c r="H44" s="55"/>
      <c r="I44" s="55"/>
      <c r="J44" s="55"/>
      <c r="K44" s="55"/>
      <c r="L44" s="55"/>
      <c r="M44" s="55"/>
      <c r="N44" s="55"/>
      <c r="O44" s="55"/>
      <c r="P44" s="55"/>
      <c r="Q44" s="55"/>
      <c r="R44" s="55"/>
      <c r="S44" s="55"/>
      <c r="T44" s="55"/>
      <c r="U44" s="55"/>
    </row>
    <row r="45" spans="1:21" s="51" customFormat="1" ht="46.5" customHeight="1">
      <c r="A45" s="47"/>
      <c r="B45" s="53" t="s">
        <v>183</v>
      </c>
      <c r="C45" s="49"/>
      <c r="D45" s="49"/>
      <c r="E45" s="49"/>
      <c r="F45" s="49"/>
      <c r="G45" s="50"/>
      <c r="H45" s="50"/>
      <c r="I45" s="50"/>
      <c r="J45" s="50"/>
      <c r="K45" s="50"/>
      <c r="L45" s="50"/>
      <c r="M45" s="50"/>
      <c r="N45" s="50"/>
      <c r="O45" s="50"/>
      <c r="P45" s="50"/>
      <c r="Q45" s="50"/>
      <c r="R45" s="50"/>
      <c r="S45" s="50"/>
      <c r="T45" s="50"/>
      <c r="U45" s="50"/>
    </row>
    <row r="46" spans="1:21" s="56" customFormat="1" ht="45.75" customHeight="1">
      <c r="A46" s="47"/>
      <c r="B46" s="57" t="s">
        <v>394</v>
      </c>
      <c r="C46" s="54"/>
      <c r="D46" s="54"/>
      <c r="E46" s="54"/>
      <c r="F46" s="54"/>
      <c r="G46" s="55"/>
      <c r="H46" s="55"/>
      <c r="I46" s="55"/>
      <c r="J46" s="55"/>
      <c r="K46" s="55"/>
      <c r="L46" s="55"/>
      <c r="M46" s="55"/>
      <c r="N46" s="55"/>
      <c r="O46" s="55"/>
      <c r="P46" s="55"/>
      <c r="Q46" s="55"/>
      <c r="R46" s="55"/>
      <c r="S46" s="55"/>
      <c r="T46" s="55"/>
      <c r="U46" s="55"/>
    </row>
    <row r="47" spans="1:21" s="51" customFormat="1" ht="45" customHeight="1">
      <c r="A47" s="47"/>
      <c r="B47" s="53" t="s">
        <v>183</v>
      </c>
      <c r="C47" s="49"/>
      <c r="D47" s="49"/>
      <c r="E47" s="49"/>
      <c r="F47" s="49"/>
      <c r="G47" s="50"/>
      <c r="H47" s="50"/>
      <c r="I47" s="50"/>
      <c r="J47" s="50"/>
      <c r="K47" s="50"/>
      <c r="L47" s="50"/>
      <c r="M47" s="50"/>
      <c r="N47" s="50"/>
      <c r="O47" s="50"/>
      <c r="P47" s="50"/>
      <c r="Q47" s="50"/>
      <c r="R47" s="50"/>
      <c r="S47" s="50"/>
      <c r="T47" s="50"/>
      <c r="U47" s="50"/>
    </row>
    <row r="48" spans="1:19" ht="51" customHeight="1">
      <c r="A48" s="38" t="s">
        <v>193</v>
      </c>
      <c r="B48" s="39" t="s">
        <v>225</v>
      </c>
      <c r="C48" s="44"/>
      <c r="D48" s="44"/>
      <c r="E48" s="44"/>
      <c r="F48" s="44"/>
      <c r="G48" s="45"/>
      <c r="H48" s="45"/>
      <c r="I48" s="45"/>
      <c r="J48" s="45"/>
      <c r="K48" s="45"/>
      <c r="L48" s="45"/>
      <c r="M48" s="45"/>
      <c r="N48" s="45"/>
      <c r="O48" s="45"/>
      <c r="P48" s="45"/>
      <c r="Q48" s="45"/>
      <c r="R48" s="45"/>
      <c r="S48" s="45"/>
    </row>
    <row r="49" spans="1:19" ht="41.25" customHeight="1">
      <c r="A49" s="52"/>
      <c r="B49" s="53" t="s">
        <v>194</v>
      </c>
      <c r="C49" s="44"/>
      <c r="D49" s="44"/>
      <c r="E49" s="44"/>
      <c r="F49" s="44"/>
      <c r="G49" s="45"/>
      <c r="H49" s="45"/>
      <c r="I49" s="45"/>
      <c r="J49" s="45"/>
      <c r="K49" s="45"/>
      <c r="L49" s="45"/>
      <c r="M49" s="45"/>
      <c r="N49" s="45"/>
      <c r="O49" s="45"/>
      <c r="P49" s="45"/>
      <c r="Q49" s="45"/>
      <c r="R49" s="45"/>
      <c r="S49" s="45"/>
    </row>
    <row r="50" spans="1:19" ht="9" customHeight="1">
      <c r="A50" s="52"/>
      <c r="B50" s="43"/>
      <c r="C50" s="44"/>
      <c r="D50" s="44"/>
      <c r="E50" s="44"/>
      <c r="F50" s="44"/>
      <c r="G50" s="45"/>
      <c r="H50" s="45"/>
      <c r="I50" s="45"/>
      <c r="J50" s="45"/>
      <c r="K50" s="45"/>
      <c r="L50" s="45"/>
      <c r="M50" s="45"/>
      <c r="N50" s="45"/>
      <c r="O50" s="45"/>
      <c r="P50" s="45"/>
      <c r="Q50" s="45"/>
      <c r="R50" s="45"/>
      <c r="S50" s="45"/>
    </row>
    <row r="51" spans="1:19" s="56" customFormat="1" ht="38.25" customHeight="1">
      <c r="A51" s="100"/>
      <c r="B51" s="450" t="s">
        <v>228</v>
      </c>
      <c r="C51" s="450"/>
      <c r="D51" s="450"/>
      <c r="E51" s="450"/>
      <c r="F51" s="450"/>
      <c r="G51" s="450"/>
      <c r="H51" s="450"/>
      <c r="I51" s="450"/>
      <c r="J51" s="450"/>
      <c r="K51" s="450"/>
      <c r="L51" s="450"/>
      <c r="M51" s="450"/>
      <c r="N51" s="450"/>
      <c r="O51" s="450"/>
      <c r="P51" s="450"/>
      <c r="Q51" s="450"/>
      <c r="R51" s="450"/>
      <c r="S51" s="450"/>
    </row>
    <row r="52" spans="1:19" ht="0.75" customHeight="1" hidden="1">
      <c r="A52" s="101"/>
      <c r="B52" s="102"/>
      <c r="C52" s="103"/>
      <c r="D52" s="103"/>
      <c r="E52" s="103"/>
      <c r="F52" s="103"/>
      <c r="G52" s="104"/>
      <c r="H52" s="104"/>
      <c r="I52" s="104"/>
      <c r="J52" s="104"/>
      <c r="K52" s="104"/>
      <c r="L52" s="104"/>
      <c r="M52" s="104"/>
      <c r="N52" s="104"/>
      <c r="O52" s="104"/>
      <c r="P52" s="104"/>
      <c r="Q52" s="104"/>
      <c r="R52" s="104"/>
      <c r="S52" s="104"/>
    </row>
    <row r="53" spans="1:19" ht="0.75" customHeight="1" hidden="1">
      <c r="A53" s="89"/>
      <c r="B53" s="87"/>
      <c r="C53" s="74"/>
      <c r="D53" s="74"/>
      <c r="E53" s="74"/>
      <c r="F53" s="74"/>
      <c r="G53" s="88"/>
      <c r="H53" s="88"/>
      <c r="I53" s="88"/>
      <c r="J53" s="88"/>
      <c r="K53" s="88"/>
      <c r="L53" s="88"/>
      <c r="M53" s="88"/>
      <c r="N53" s="88"/>
      <c r="O53" s="88"/>
      <c r="P53" s="88"/>
      <c r="Q53" s="88"/>
      <c r="R53" s="88"/>
      <c r="S53" s="88"/>
    </row>
    <row r="54" spans="1:19" ht="0.75" customHeight="1" hidden="1">
      <c r="A54" s="89"/>
      <c r="B54" s="87"/>
      <c r="C54" s="74"/>
      <c r="D54" s="74"/>
      <c r="E54" s="74"/>
      <c r="F54" s="74"/>
      <c r="G54" s="88"/>
      <c r="H54" s="88"/>
      <c r="I54" s="88"/>
      <c r="J54" s="88"/>
      <c r="K54" s="88"/>
      <c r="L54" s="88"/>
      <c r="M54" s="88"/>
      <c r="N54" s="88"/>
      <c r="O54" s="88"/>
      <c r="P54" s="88"/>
      <c r="Q54" s="88"/>
      <c r="R54" s="88"/>
      <c r="S54" s="88"/>
    </row>
    <row r="55" spans="1:19" ht="0.75" customHeight="1" hidden="1">
      <c r="A55" s="89"/>
      <c r="B55" s="87"/>
      <c r="C55" s="74"/>
      <c r="D55" s="74"/>
      <c r="E55" s="74"/>
      <c r="F55" s="74"/>
      <c r="G55" s="88"/>
      <c r="H55" s="88"/>
      <c r="I55" s="88"/>
      <c r="J55" s="88"/>
      <c r="K55" s="88"/>
      <c r="L55" s="88"/>
      <c r="M55" s="88"/>
      <c r="N55" s="88"/>
      <c r="O55" s="88"/>
      <c r="P55" s="88"/>
      <c r="Q55" s="88"/>
      <c r="R55" s="88"/>
      <c r="S55" s="88"/>
    </row>
    <row r="56" spans="1:19" ht="0.75" customHeight="1" hidden="1">
      <c r="A56" s="89"/>
      <c r="B56" s="87"/>
      <c r="C56" s="74"/>
      <c r="D56" s="74"/>
      <c r="E56" s="74"/>
      <c r="F56" s="74"/>
      <c r="G56" s="88"/>
      <c r="H56" s="88"/>
      <c r="I56" s="88"/>
      <c r="J56" s="88"/>
      <c r="K56" s="88"/>
      <c r="L56" s="88"/>
      <c r="M56" s="88"/>
      <c r="N56" s="88"/>
      <c r="O56" s="88"/>
      <c r="P56" s="88"/>
      <c r="Q56" s="88"/>
      <c r="R56" s="88"/>
      <c r="S56" s="88"/>
    </row>
    <row r="57" spans="1:19" ht="0.75" customHeight="1" hidden="1">
      <c r="A57" s="89"/>
      <c r="B57" s="87"/>
      <c r="C57" s="74"/>
      <c r="D57" s="74"/>
      <c r="E57" s="74"/>
      <c r="F57" s="74"/>
      <c r="G57" s="88"/>
      <c r="H57" s="88"/>
      <c r="I57" s="88"/>
      <c r="J57" s="88"/>
      <c r="K57" s="88"/>
      <c r="L57" s="88"/>
      <c r="M57" s="88"/>
      <c r="N57" s="88"/>
      <c r="O57" s="88"/>
      <c r="P57" s="88"/>
      <c r="Q57" s="88"/>
      <c r="R57" s="88"/>
      <c r="S57" s="88"/>
    </row>
    <row r="58" spans="1:19" ht="0.75" customHeight="1" hidden="1">
      <c r="A58" s="89"/>
      <c r="B58" s="87"/>
      <c r="C58" s="74"/>
      <c r="D58" s="74"/>
      <c r="E58" s="74"/>
      <c r="F58" s="74"/>
      <c r="G58" s="88"/>
      <c r="H58" s="88"/>
      <c r="I58" s="88"/>
      <c r="J58" s="88"/>
      <c r="K58" s="88"/>
      <c r="L58" s="88"/>
      <c r="M58" s="88"/>
      <c r="N58" s="88"/>
      <c r="O58" s="88"/>
      <c r="P58" s="88"/>
      <c r="Q58" s="88"/>
      <c r="R58" s="88"/>
      <c r="S58" s="88"/>
    </row>
    <row r="59" spans="1:19" ht="0.75" customHeight="1" hidden="1">
      <c r="A59" s="89"/>
      <c r="B59" s="87"/>
      <c r="C59" s="74"/>
      <c r="D59" s="74"/>
      <c r="E59" s="74"/>
      <c r="F59" s="74"/>
      <c r="G59" s="88"/>
      <c r="H59" s="88"/>
      <c r="I59" s="88"/>
      <c r="J59" s="88"/>
      <c r="K59" s="88"/>
      <c r="L59" s="88"/>
      <c r="M59" s="88"/>
      <c r="N59" s="88"/>
      <c r="O59" s="88"/>
      <c r="P59" s="88"/>
      <c r="Q59" s="88"/>
      <c r="R59" s="88"/>
      <c r="S59" s="88"/>
    </row>
    <row r="60" spans="1:19" ht="0.75" customHeight="1" hidden="1">
      <c r="A60" s="89"/>
      <c r="B60" s="87"/>
      <c r="C60" s="74"/>
      <c r="D60" s="74"/>
      <c r="E60" s="74"/>
      <c r="F60" s="74"/>
      <c r="G60" s="88"/>
      <c r="H60" s="88"/>
      <c r="I60" s="88"/>
      <c r="J60" s="88"/>
      <c r="K60" s="88"/>
      <c r="L60" s="88"/>
      <c r="M60" s="88"/>
      <c r="N60" s="88"/>
      <c r="O60" s="88"/>
      <c r="P60" s="88"/>
      <c r="Q60" s="88"/>
      <c r="R60" s="88"/>
      <c r="S60" s="88"/>
    </row>
    <row r="61" spans="1:19" ht="0.75" customHeight="1" hidden="1">
      <c r="A61" s="89"/>
      <c r="B61" s="87"/>
      <c r="C61" s="74"/>
      <c r="D61" s="74"/>
      <c r="E61" s="74"/>
      <c r="F61" s="74"/>
      <c r="G61" s="88"/>
      <c r="H61" s="88"/>
      <c r="I61" s="88"/>
      <c r="J61" s="88"/>
      <c r="K61" s="88"/>
      <c r="L61" s="88"/>
      <c r="M61" s="88"/>
      <c r="N61" s="88"/>
      <c r="O61" s="88"/>
      <c r="P61" s="88"/>
      <c r="Q61" s="88"/>
      <c r="R61" s="88"/>
      <c r="S61" s="88"/>
    </row>
    <row r="62" spans="1:19" ht="0.75" customHeight="1" hidden="1">
      <c r="A62" s="89"/>
      <c r="B62" s="87"/>
      <c r="C62" s="74"/>
      <c r="D62" s="74"/>
      <c r="E62" s="74"/>
      <c r="F62" s="74"/>
      <c r="G62" s="88"/>
      <c r="H62" s="88"/>
      <c r="I62" s="88"/>
      <c r="J62" s="88"/>
      <c r="K62" s="88"/>
      <c r="L62" s="88"/>
      <c r="M62" s="88"/>
      <c r="N62" s="88"/>
      <c r="O62" s="88"/>
      <c r="P62" s="88"/>
      <c r="Q62" s="88"/>
      <c r="R62" s="88"/>
      <c r="S62" s="88"/>
    </row>
    <row r="63" spans="1:19" ht="0.75" customHeight="1" hidden="1">
      <c r="A63" s="89"/>
      <c r="B63" s="87"/>
      <c r="C63" s="74"/>
      <c r="D63" s="74"/>
      <c r="E63" s="74"/>
      <c r="F63" s="74"/>
      <c r="G63" s="88"/>
      <c r="H63" s="88"/>
      <c r="I63" s="88"/>
      <c r="J63" s="88"/>
      <c r="K63" s="88"/>
      <c r="L63" s="88"/>
      <c r="M63" s="88"/>
      <c r="N63" s="88"/>
      <c r="O63" s="88"/>
      <c r="P63" s="88"/>
      <c r="Q63" s="88"/>
      <c r="R63" s="88"/>
      <c r="S63" s="88"/>
    </row>
    <row r="64" spans="1:19" ht="6.75" customHeight="1">
      <c r="A64" s="89"/>
      <c r="B64" s="87"/>
      <c r="C64" s="74"/>
      <c r="D64" s="74"/>
      <c r="E64" s="74"/>
      <c r="F64" s="74"/>
      <c r="G64" s="88"/>
      <c r="H64" s="88"/>
      <c r="I64" s="88"/>
      <c r="J64" s="88"/>
      <c r="K64" s="88"/>
      <c r="L64" s="88"/>
      <c r="M64" s="88"/>
      <c r="N64" s="88"/>
      <c r="O64" s="88"/>
      <c r="P64" s="88"/>
      <c r="Q64" s="88"/>
      <c r="R64" s="88"/>
      <c r="S64" s="88"/>
    </row>
    <row r="65" spans="1:19" ht="33" customHeight="1" hidden="1">
      <c r="A65" s="89"/>
      <c r="B65" s="105" t="s">
        <v>229</v>
      </c>
      <c r="C65" s="74"/>
      <c r="D65" s="74"/>
      <c r="E65" s="74"/>
      <c r="F65" s="74"/>
      <c r="G65" s="88"/>
      <c r="H65" s="88"/>
      <c r="I65" s="88"/>
      <c r="J65" s="88"/>
      <c r="K65" s="88"/>
      <c r="L65" s="88"/>
      <c r="M65" s="88"/>
      <c r="N65" s="88"/>
      <c r="O65" s="88"/>
      <c r="P65" s="88"/>
      <c r="Q65" s="88"/>
      <c r="R65" s="88"/>
      <c r="S65" s="88"/>
    </row>
    <row r="66" spans="2:18" ht="31.5" customHeight="1">
      <c r="B66" s="444"/>
      <c r="C66" s="444"/>
      <c r="D66" s="444"/>
      <c r="E66" s="444"/>
      <c r="F66" s="444"/>
      <c r="G66" s="444"/>
      <c r="H66" s="444"/>
      <c r="I66" s="444"/>
      <c r="J66" s="444"/>
      <c r="K66" s="93"/>
      <c r="L66" s="93"/>
      <c r="M66" s="93"/>
      <c r="N66" s="93"/>
      <c r="O66" s="93"/>
      <c r="P66" s="93"/>
      <c r="Q66" s="93"/>
      <c r="R66" s="93"/>
    </row>
    <row r="67" ht="19.5" customHeight="1"/>
    <row r="68" ht="19.5" customHeight="1">
      <c r="S68" s="46"/>
    </row>
    <row r="69" ht="19.5" customHeight="1">
      <c r="S69" s="46"/>
    </row>
    <row r="70" spans="1:19" ht="19.5" customHeight="1">
      <c r="A70" s="91"/>
      <c r="B70" s="46"/>
      <c r="C70" s="46"/>
      <c r="D70" s="46"/>
      <c r="E70" s="46"/>
      <c r="F70" s="46"/>
      <c r="G70" s="46"/>
      <c r="H70" s="46"/>
      <c r="I70" s="46"/>
      <c r="J70" s="46"/>
      <c r="K70" s="46"/>
      <c r="L70" s="46"/>
      <c r="M70" s="46"/>
      <c r="N70" s="46"/>
      <c r="O70" s="46"/>
      <c r="P70" s="46"/>
      <c r="Q70" s="46"/>
      <c r="R70" s="46"/>
      <c r="S70" s="46"/>
    </row>
    <row r="71" spans="1:19" ht="19.5" customHeight="1">
      <c r="A71" s="91"/>
      <c r="B71" s="46"/>
      <c r="C71" s="46"/>
      <c r="D71" s="46"/>
      <c r="E71" s="46"/>
      <c r="F71" s="46"/>
      <c r="G71" s="46"/>
      <c r="H71" s="46"/>
      <c r="I71" s="46"/>
      <c r="J71" s="46"/>
      <c r="K71" s="46"/>
      <c r="L71" s="46"/>
      <c r="M71" s="46"/>
      <c r="N71" s="46"/>
      <c r="O71" s="46"/>
      <c r="P71" s="46"/>
      <c r="Q71" s="46"/>
      <c r="R71" s="46"/>
      <c r="S71" s="46"/>
    </row>
    <row r="72" spans="1:19" ht="19.5" customHeight="1">
      <c r="A72" s="91"/>
      <c r="B72" s="46"/>
      <c r="C72" s="46"/>
      <c r="D72" s="46"/>
      <c r="E72" s="46"/>
      <c r="F72" s="46"/>
      <c r="G72" s="46"/>
      <c r="H72" s="46"/>
      <c r="I72" s="46"/>
      <c r="J72" s="46"/>
      <c r="K72" s="46"/>
      <c r="L72" s="46"/>
      <c r="M72" s="46"/>
      <c r="N72" s="46"/>
      <c r="O72" s="46"/>
      <c r="P72" s="46"/>
      <c r="Q72" s="46"/>
      <c r="R72" s="46"/>
      <c r="S72" s="46"/>
    </row>
    <row r="73" spans="1:19" ht="19.5" customHeight="1">
      <c r="A73" s="91"/>
      <c r="B73" s="46"/>
      <c r="C73" s="46"/>
      <c r="D73" s="46"/>
      <c r="E73" s="46"/>
      <c r="F73" s="46"/>
      <c r="G73" s="46"/>
      <c r="H73" s="46"/>
      <c r="I73" s="46"/>
      <c r="J73" s="46"/>
      <c r="K73" s="46"/>
      <c r="L73" s="46"/>
      <c r="M73" s="46"/>
      <c r="N73" s="46"/>
      <c r="O73" s="46"/>
      <c r="P73" s="46"/>
      <c r="Q73" s="46"/>
      <c r="R73" s="46"/>
      <c r="S73" s="46"/>
    </row>
    <row r="74" spans="1:19" ht="19.5" customHeight="1">
      <c r="A74" s="91"/>
      <c r="B74" s="46"/>
      <c r="C74" s="46"/>
      <c r="D74" s="46"/>
      <c r="E74" s="46"/>
      <c r="F74" s="46"/>
      <c r="G74" s="46"/>
      <c r="H74" s="46"/>
      <c r="I74" s="46"/>
      <c r="J74" s="46"/>
      <c r="K74" s="46"/>
      <c r="L74" s="46"/>
      <c r="M74" s="46"/>
      <c r="N74" s="46"/>
      <c r="O74" s="46"/>
      <c r="P74" s="46"/>
      <c r="Q74" s="46"/>
      <c r="R74" s="46"/>
      <c r="S74" s="46"/>
    </row>
    <row r="75" spans="1:19" ht="19.5" customHeight="1">
      <c r="A75" s="91"/>
      <c r="B75" s="46"/>
      <c r="C75" s="46"/>
      <c r="D75" s="46"/>
      <c r="E75" s="46"/>
      <c r="F75" s="46"/>
      <c r="G75" s="46"/>
      <c r="H75" s="46"/>
      <c r="I75" s="46"/>
      <c r="J75" s="46"/>
      <c r="K75" s="46"/>
      <c r="L75" s="46"/>
      <c r="M75" s="46"/>
      <c r="N75" s="46"/>
      <c r="O75" s="46"/>
      <c r="P75" s="46"/>
      <c r="Q75" s="46"/>
      <c r="R75" s="46"/>
      <c r="S75" s="46"/>
    </row>
    <row r="76" spans="1:19" ht="19.5" customHeight="1">
      <c r="A76" s="91"/>
      <c r="B76" s="46"/>
      <c r="C76" s="46"/>
      <c r="D76" s="46"/>
      <c r="E76" s="46"/>
      <c r="F76" s="46"/>
      <c r="G76" s="46"/>
      <c r="H76" s="46"/>
      <c r="I76" s="46"/>
      <c r="J76" s="46"/>
      <c r="K76" s="46"/>
      <c r="L76" s="46"/>
      <c r="M76" s="46"/>
      <c r="N76" s="46"/>
      <c r="O76" s="46"/>
      <c r="P76" s="46"/>
      <c r="Q76" s="46"/>
      <c r="R76" s="46"/>
      <c r="S76" s="46"/>
    </row>
    <row r="77" spans="1:19" ht="19.5" customHeight="1">
      <c r="A77" s="91"/>
      <c r="B77" s="46"/>
      <c r="C77" s="46"/>
      <c r="D77" s="46"/>
      <c r="E77" s="46"/>
      <c r="F77" s="46"/>
      <c r="G77" s="46"/>
      <c r="H77" s="46"/>
      <c r="I77" s="46"/>
      <c r="J77" s="46"/>
      <c r="K77" s="46"/>
      <c r="L77" s="46"/>
      <c r="M77" s="46"/>
      <c r="N77" s="46"/>
      <c r="O77" s="46"/>
      <c r="P77" s="46"/>
      <c r="Q77" s="46"/>
      <c r="R77" s="46"/>
      <c r="S77" s="46"/>
    </row>
    <row r="78" spans="1:19" ht="19.5" customHeight="1">
      <c r="A78" s="91"/>
      <c r="B78" s="46"/>
      <c r="C78" s="46"/>
      <c r="D78" s="46"/>
      <c r="E78" s="46"/>
      <c r="F78" s="46"/>
      <c r="G78" s="46"/>
      <c r="H78" s="46"/>
      <c r="I78" s="46"/>
      <c r="J78" s="46"/>
      <c r="K78" s="46"/>
      <c r="L78" s="46"/>
      <c r="M78" s="46"/>
      <c r="N78" s="46"/>
      <c r="O78" s="46"/>
      <c r="P78" s="46"/>
      <c r="Q78" s="46"/>
      <c r="R78" s="46"/>
      <c r="S78" s="46"/>
    </row>
    <row r="79" spans="1:19" ht="19.5" customHeight="1">
      <c r="A79" s="91"/>
      <c r="B79" s="46"/>
      <c r="C79" s="46"/>
      <c r="D79" s="46"/>
      <c r="E79" s="46"/>
      <c r="F79" s="46"/>
      <c r="G79" s="46"/>
      <c r="H79" s="46"/>
      <c r="I79" s="46"/>
      <c r="J79" s="46"/>
      <c r="K79" s="46"/>
      <c r="L79" s="46"/>
      <c r="M79" s="46"/>
      <c r="N79" s="46"/>
      <c r="O79" s="46"/>
      <c r="P79" s="46"/>
      <c r="Q79" s="46"/>
      <c r="R79" s="46"/>
      <c r="S79" s="46"/>
    </row>
    <row r="80" spans="1:19" ht="18.75">
      <c r="A80" s="91"/>
      <c r="B80" s="46"/>
      <c r="C80" s="46"/>
      <c r="D80" s="46"/>
      <c r="E80" s="46"/>
      <c r="F80" s="46"/>
      <c r="G80" s="46"/>
      <c r="H80" s="46"/>
      <c r="I80" s="46"/>
      <c r="J80" s="46"/>
      <c r="K80" s="46"/>
      <c r="L80" s="46"/>
      <c r="M80" s="46"/>
      <c r="N80" s="46"/>
      <c r="O80" s="46"/>
      <c r="P80" s="46"/>
      <c r="Q80" s="46"/>
      <c r="R80" s="46"/>
      <c r="S80" s="46"/>
    </row>
    <row r="81" spans="1:19" ht="18.75">
      <c r="A81" s="91"/>
      <c r="B81" s="46"/>
      <c r="C81" s="46"/>
      <c r="D81" s="46"/>
      <c r="E81" s="46"/>
      <c r="F81" s="46"/>
      <c r="G81" s="46"/>
      <c r="H81" s="46"/>
      <c r="I81" s="46"/>
      <c r="J81" s="46"/>
      <c r="K81" s="46"/>
      <c r="L81" s="46"/>
      <c r="M81" s="46"/>
      <c r="N81" s="46"/>
      <c r="O81" s="46"/>
      <c r="P81" s="46"/>
      <c r="Q81" s="46"/>
      <c r="R81" s="46"/>
      <c r="S81" s="46"/>
    </row>
    <row r="82" spans="1:19" ht="18.75">
      <c r="A82" s="91"/>
      <c r="B82" s="46"/>
      <c r="C82" s="46"/>
      <c r="D82" s="46"/>
      <c r="E82" s="46"/>
      <c r="F82" s="46"/>
      <c r="G82" s="46"/>
      <c r="H82" s="46"/>
      <c r="I82" s="46"/>
      <c r="J82" s="46"/>
      <c r="K82" s="46"/>
      <c r="L82" s="46"/>
      <c r="M82" s="46"/>
      <c r="N82" s="46"/>
      <c r="O82" s="46"/>
      <c r="P82" s="46"/>
      <c r="Q82" s="46"/>
      <c r="R82" s="46"/>
      <c r="S82" s="46"/>
    </row>
    <row r="83" spans="1:19" ht="18.75">
      <c r="A83" s="91"/>
      <c r="B83" s="46"/>
      <c r="C83" s="46"/>
      <c r="D83" s="46"/>
      <c r="E83" s="46"/>
      <c r="F83" s="46"/>
      <c r="G83" s="46"/>
      <c r="H83" s="46"/>
      <c r="I83" s="46"/>
      <c r="J83" s="46"/>
      <c r="K83" s="46"/>
      <c r="L83" s="46"/>
      <c r="M83" s="46"/>
      <c r="N83" s="46"/>
      <c r="O83" s="46"/>
      <c r="P83" s="46"/>
      <c r="Q83" s="46"/>
      <c r="R83" s="46"/>
      <c r="S83" s="46"/>
    </row>
    <row r="84" spans="1:19" ht="18.75">
      <c r="A84" s="91"/>
      <c r="B84" s="46"/>
      <c r="C84" s="46"/>
      <c r="D84" s="46"/>
      <c r="E84" s="46"/>
      <c r="F84" s="46"/>
      <c r="G84" s="46"/>
      <c r="H84" s="46"/>
      <c r="I84" s="46"/>
      <c r="J84" s="46"/>
      <c r="K84" s="46"/>
      <c r="L84" s="46"/>
      <c r="M84" s="46"/>
      <c r="N84" s="46"/>
      <c r="O84" s="46"/>
      <c r="P84" s="46"/>
      <c r="Q84" s="46"/>
      <c r="R84" s="46"/>
      <c r="S84" s="46"/>
    </row>
    <row r="85" spans="1:19" ht="18.75">
      <c r="A85" s="91"/>
      <c r="B85" s="46"/>
      <c r="C85" s="46"/>
      <c r="D85" s="46"/>
      <c r="E85" s="46"/>
      <c r="F85" s="46"/>
      <c r="G85" s="46"/>
      <c r="H85" s="46"/>
      <c r="I85" s="46"/>
      <c r="J85" s="46"/>
      <c r="K85" s="46"/>
      <c r="L85" s="46"/>
      <c r="M85" s="46"/>
      <c r="N85" s="46"/>
      <c r="O85" s="46"/>
      <c r="P85" s="46"/>
      <c r="Q85" s="46"/>
      <c r="R85" s="46"/>
      <c r="S85" s="46"/>
    </row>
    <row r="86" spans="1:19" ht="18.75">
      <c r="A86" s="91"/>
      <c r="B86" s="46"/>
      <c r="C86" s="46"/>
      <c r="D86" s="46"/>
      <c r="E86" s="46"/>
      <c r="F86" s="46"/>
      <c r="G86" s="46"/>
      <c r="H86" s="46"/>
      <c r="I86" s="46"/>
      <c r="J86" s="46"/>
      <c r="K86" s="46"/>
      <c r="L86" s="46"/>
      <c r="M86" s="46"/>
      <c r="N86" s="46"/>
      <c r="O86" s="46"/>
      <c r="P86" s="46"/>
      <c r="Q86" s="46"/>
      <c r="R86" s="46"/>
      <c r="S86" s="46"/>
    </row>
    <row r="87" spans="1:19" ht="18.75">
      <c r="A87" s="91"/>
      <c r="B87" s="46"/>
      <c r="C87" s="46"/>
      <c r="D87" s="46"/>
      <c r="E87" s="46"/>
      <c r="F87" s="46"/>
      <c r="G87" s="46"/>
      <c r="H87" s="46"/>
      <c r="I87" s="46"/>
      <c r="J87" s="46"/>
      <c r="K87" s="46"/>
      <c r="L87" s="46"/>
      <c r="M87" s="46"/>
      <c r="N87" s="46"/>
      <c r="O87" s="46"/>
      <c r="P87" s="46"/>
      <c r="Q87" s="46"/>
      <c r="R87" s="46"/>
      <c r="S87" s="46"/>
    </row>
    <row r="88" spans="1:19" ht="18.75">
      <c r="A88" s="91"/>
      <c r="B88" s="46"/>
      <c r="C88" s="46"/>
      <c r="D88" s="46"/>
      <c r="E88" s="46"/>
      <c r="F88" s="46"/>
      <c r="G88" s="46"/>
      <c r="H88" s="46"/>
      <c r="I88" s="46"/>
      <c r="J88" s="46"/>
      <c r="K88" s="46"/>
      <c r="L88" s="46"/>
      <c r="M88" s="46"/>
      <c r="N88" s="46"/>
      <c r="O88" s="46"/>
      <c r="P88" s="46"/>
      <c r="Q88" s="46"/>
      <c r="R88" s="46"/>
      <c r="S88" s="46"/>
    </row>
    <row r="89" spans="1:19" ht="18.75">
      <c r="A89" s="91"/>
      <c r="B89" s="46"/>
      <c r="C89" s="46"/>
      <c r="D89" s="46"/>
      <c r="E89" s="46"/>
      <c r="F89" s="46"/>
      <c r="G89" s="46"/>
      <c r="H89" s="46"/>
      <c r="I89" s="46"/>
      <c r="J89" s="46"/>
      <c r="K89" s="46"/>
      <c r="L89" s="46"/>
      <c r="M89" s="46"/>
      <c r="N89" s="46"/>
      <c r="O89" s="46"/>
      <c r="P89" s="46"/>
      <c r="Q89" s="46"/>
      <c r="R89" s="46"/>
      <c r="S89" s="46"/>
    </row>
    <row r="90" spans="1:19" ht="18.75">
      <c r="A90" s="91"/>
      <c r="B90" s="46"/>
      <c r="C90" s="46"/>
      <c r="D90" s="46"/>
      <c r="E90" s="46"/>
      <c r="F90" s="46"/>
      <c r="G90" s="46"/>
      <c r="H90" s="46"/>
      <c r="I90" s="46"/>
      <c r="J90" s="46"/>
      <c r="K90" s="46"/>
      <c r="L90" s="46"/>
      <c r="M90" s="46"/>
      <c r="N90" s="46"/>
      <c r="O90" s="46"/>
      <c r="P90" s="46"/>
      <c r="Q90" s="46"/>
      <c r="R90" s="46"/>
      <c r="S90" s="46"/>
    </row>
    <row r="91" spans="1:19" ht="18.75">
      <c r="A91" s="91"/>
      <c r="B91" s="46"/>
      <c r="C91" s="46"/>
      <c r="D91" s="46"/>
      <c r="E91" s="46"/>
      <c r="F91" s="46"/>
      <c r="G91" s="46"/>
      <c r="H91" s="46"/>
      <c r="I91" s="46"/>
      <c r="J91" s="46"/>
      <c r="K91" s="46"/>
      <c r="L91" s="46"/>
      <c r="M91" s="46"/>
      <c r="N91" s="46"/>
      <c r="O91" s="46"/>
      <c r="P91" s="46"/>
      <c r="Q91" s="46"/>
      <c r="R91" s="46"/>
      <c r="S91" s="46"/>
    </row>
    <row r="92" spans="1:19" ht="18.75">
      <c r="A92" s="91"/>
      <c r="B92" s="46"/>
      <c r="C92" s="46"/>
      <c r="D92" s="46"/>
      <c r="E92" s="46"/>
      <c r="F92" s="46"/>
      <c r="G92" s="46"/>
      <c r="H92" s="46"/>
      <c r="I92" s="46"/>
      <c r="J92" s="46"/>
      <c r="K92" s="46"/>
      <c r="L92" s="46"/>
      <c r="M92" s="46"/>
      <c r="N92" s="46"/>
      <c r="O92" s="46"/>
      <c r="P92" s="46"/>
      <c r="Q92" s="46"/>
      <c r="R92" s="46"/>
      <c r="S92" s="46"/>
    </row>
    <row r="93" spans="1:19" ht="18.75">
      <c r="A93" s="91"/>
      <c r="B93" s="46"/>
      <c r="C93" s="46"/>
      <c r="D93" s="46"/>
      <c r="E93" s="46"/>
      <c r="F93" s="46"/>
      <c r="G93" s="46"/>
      <c r="H93" s="46"/>
      <c r="I93" s="46"/>
      <c r="J93" s="46"/>
      <c r="K93" s="46"/>
      <c r="L93" s="46"/>
      <c r="M93" s="46"/>
      <c r="N93" s="46"/>
      <c r="O93" s="46"/>
      <c r="P93" s="46"/>
      <c r="Q93" s="46"/>
      <c r="R93" s="46"/>
      <c r="S93" s="46"/>
    </row>
    <row r="94" spans="1:19" ht="18.75">
      <c r="A94" s="91"/>
      <c r="B94" s="46"/>
      <c r="C94" s="46"/>
      <c r="D94" s="46"/>
      <c r="E94" s="46"/>
      <c r="F94" s="46"/>
      <c r="G94" s="46"/>
      <c r="H94" s="46"/>
      <c r="I94" s="46"/>
      <c r="J94" s="46"/>
      <c r="K94" s="46"/>
      <c r="L94" s="46"/>
      <c r="M94" s="46"/>
      <c r="N94" s="46"/>
      <c r="O94" s="46"/>
      <c r="P94" s="46"/>
      <c r="Q94" s="46"/>
      <c r="R94" s="46"/>
      <c r="S94" s="46"/>
    </row>
    <row r="95" spans="1:19" ht="18.75">
      <c r="A95" s="91"/>
      <c r="B95" s="46"/>
      <c r="C95" s="46"/>
      <c r="D95" s="46"/>
      <c r="E95" s="46"/>
      <c r="F95" s="46"/>
      <c r="G95" s="46"/>
      <c r="H95" s="46"/>
      <c r="I95" s="46"/>
      <c r="J95" s="46"/>
      <c r="K95" s="46"/>
      <c r="L95" s="46"/>
      <c r="M95" s="46"/>
      <c r="N95" s="46"/>
      <c r="O95" s="46"/>
      <c r="P95" s="46"/>
      <c r="Q95" s="46"/>
      <c r="R95" s="46"/>
      <c r="S95" s="46"/>
    </row>
    <row r="96" spans="1:19" ht="18.75">
      <c r="A96" s="91"/>
      <c r="B96" s="46"/>
      <c r="C96" s="46"/>
      <c r="D96" s="46"/>
      <c r="E96" s="46"/>
      <c r="F96" s="46"/>
      <c r="G96" s="46"/>
      <c r="H96" s="46"/>
      <c r="I96" s="46"/>
      <c r="J96" s="46"/>
      <c r="K96" s="46"/>
      <c r="L96" s="46"/>
      <c r="M96" s="46"/>
      <c r="N96" s="46"/>
      <c r="O96" s="46"/>
      <c r="P96" s="46"/>
      <c r="Q96" s="46"/>
      <c r="R96" s="46"/>
      <c r="S96" s="46"/>
    </row>
    <row r="97" spans="1:19" ht="18.75">
      <c r="A97" s="91"/>
      <c r="B97" s="46"/>
      <c r="C97" s="46"/>
      <c r="D97" s="46"/>
      <c r="E97" s="46"/>
      <c r="F97" s="46"/>
      <c r="G97" s="46"/>
      <c r="H97" s="46"/>
      <c r="I97" s="46"/>
      <c r="J97" s="46"/>
      <c r="K97" s="46"/>
      <c r="L97" s="46"/>
      <c r="M97" s="46"/>
      <c r="N97" s="46"/>
      <c r="O97" s="46"/>
      <c r="P97" s="46"/>
      <c r="Q97" s="46"/>
      <c r="R97" s="46"/>
      <c r="S97" s="46"/>
    </row>
    <row r="98" spans="1:19" ht="18.75">
      <c r="A98" s="91"/>
      <c r="B98" s="46"/>
      <c r="C98" s="46"/>
      <c r="D98" s="46"/>
      <c r="E98" s="46"/>
      <c r="F98" s="46"/>
      <c r="G98" s="46"/>
      <c r="H98" s="46"/>
      <c r="I98" s="46"/>
      <c r="J98" s="46"/>
      <c r="K98" s="46"/>
      <c r="L98" s="46"/>
      <c r="M98" s="46"/>
      <c r="N98" s="46"/>
      <c r="O98" s="46"/>
      <c r="P98" s="46"/>
      <c r="Q98" s="46"/>
      <c r="R98" s="46"/>
      <c r="S98" s="46"/>
    </row>
    <row r="99" spans="1:19" ht="18.75">
      <c r="A99" s="91"/>
      <c r="B99" s="46"/>
      <c r="C99" s="46"/>
      <c r="D99" s="46"/>
      <c r="E99" s="46"/>
      <c r="F99" s="46"/>
      <c r="G99" s="46"/>
      <c r="H99" s="46"/>
      <c r="I99" s="46"/>
      <c r="J99" s="46"/>
      <c r="K99" s="46"/>
      <c r="L99" s="46"/>
      <c r="M99" s="46"/>
      <c r="N99" s="46"/>
      <c r="O99" s="46"/>
      <c r="P99" s="46"/>
      <c r="Q99" s="46"/>
      <c r="R99" s="46"/>
      <c r="S99" s="46"/>
    </row>
    <row r="100" spans="1:19" ht="18.75">
      <c r="A100" s="91"/>
      <c r="B100" s="46"/>
      <c r="C100" s="46"/>
      <c r="D100" s="46"/>
      <c r="E100" s="46"/>
      <c r="F100" s="46"/>
      <c r="G100" s="46"/>
      <c r="H100" s="46"/>
      <c r="I100" s="46"/>
      <c r="J100" s="46"/>
      <c r="K100" s="46"/>
      <c r="L100" s="46"/>
      <c r="M100" s="46"/>
      <c r="N100" s="46"/>
      <c r="O100" s="46"/>
      <c r="P100" s="46"/>
      <c r="Q100" s="46"/>
      <c r="R100" s="46"/>
      <c r="S100" s="46"/>
    </row>
    <row r="101" spans="1:19" ht="18.75">
      <c r="A101" s="91"/>
      <c r="B101" s="46"/>
      <c r="C101" s="46"/>
      <c r="D101" s="46"/>
      <c r="E101" s="46"/>
      <c r="F101" s="46"/>
      <c r="G101" s="46"/>
      <c r="H101" s="46"/>
      <c r="I101" s="46"/>
      <c r="J101" s="46"/>
      <c r="K101" s="46"/>
      <c r="L101" s="46"/>
      <c r="M101" s="46"/>
      <c r="N101" s="46"/>
      <c r="O101" s="46"/>
      <c r="P101" s="46"/>
      <c r="Q101" s="46"/>
      <c r="R101" s="46"/>
      <c r="S101" s="46"/>
    </row>
    <row r="102" spans="1:19" ht="18.75">
      <c r="A102" s="91"/>
      <c r="B102" s="46"/>
      <c r="C102" s="46"/>
      <c r="D102" s="46"/>
      <c r="E102" s="46"/>
      <c r="F102" s="46"/>
      <c r="G102" s="46"/>
      <c r="H102" s="46"/>
      <c r="I102" s="46"/>
      <c r="J102" s="46"/>
      <c r="K102" s="46"/>
      <c r="L102" s="46"/>
      <c r="M102" s="46"/>
      <c r="N102" s="46"/>
      <c r="O102" s="46"/>
      <c r="P102" s="46"/>
      <c r="Q102" s="46"/>
      <c r="R102" s="46"/>
      <c r="S102" s="46"/>
    </row>
    <row r="103" spans="1:19" ht="18.75">
      <c r="A103" s="91"/>
      <c r="B103" s="46"/>
      <c r="C103" s="46"/>
      <c r="D103" s="46"/>
      <c r="E103" s="46"/>
      <c r="F103" s="46"/>
      <c r="G103" s="46"/>
      <c r="H103" s="46"/>
      <c r="I103" s="46"/>
      <c r="J103" s="46"/>
      <c r="K103" s="46"/>
      <c r="L103" s="46"/>
      <c r="M103" s="46"/>
      <c r="N103" s="46"/>
      <c r="O103" s="46"/>
      <c r="P103" s="46"/>
      <c r="Q103" s="46"/>
      <c r="R103" s="46"/>
      <c r="S103" s="46"/>
    </row>
    <row r="104" spans="1:19" ht="18.75">
      <c r="A104" s="91"/>
      <c r="B104" s="46"/>
      <c r="C104" s="46"/>
      <c r="D104" s="46"/>
      <c r="E104" s="46"/>
      <c r="F104" s="46"/>
      <c r="G104" s="46"/>
      <c r="H104" s="46"/>
      <c r="I104" s="46"/>
      <c r="J104" s="46"/>
      <c r="K104" s="46"/>
      <c r="L104" s="46"/>
      <c r="M104" s="46"/>
      <c r="N104" s="46"/>
      <c r="O104" s="46"/>
      <c r="P104" s="46"/>
      <c r="Q104" s="46"/>
      <c r="R104" s="46"/>
      <c r="S104" s="46"/>
    </row>
    <row r="105" spans="1:19" ht="18.75">
      <c r="A105" s="91"/>
      <c r="B105" s="46"/>
      <c r="C105" s="46"/>
      <c r="D105" s="46"/>
      <c r="E105" s="46"/>
      <c r="F105" s="46"/>
      <c r="G105" s="46"/>
      <c r="H105" s="46"/>
      <c r="I105" s="46"/>
      <c r="J105" s="46"/>
      <c r="K105" s="46"/>
      <c r="L105" s="46"/>
      <c r="M105" s="46"/>
      <c r="N105" s="46"/>
      <c r="O105" s="46"/>
      <c r="P105" s="46"/>
      <c r="Q105" s="46"/>
      <c r="R105" s="46"/>
      <c r="S105" s="46"/>
    </row>
    <row r="106" spans="1:19" ht="18.75">
      <c r="A106" s="91"/>
      <c r="B106" s="46"/>
      <c r="C106" s="46"/>
      <c r="D106" s="46"/>
      <c r="E106" s="46"/>
      <c r="F106" s="46"/>
      <c r="G106" s="46"/>
      <c r="H106" s="46"/>
      <c r="I106" s="46"/>
      <c r="J106" s="46"/>
      <c r="K106" s="46"/>
      <c r="L106" s="46"/>
      <c r="M106" s="46"/>
      <c r="N106" s="46"/>
      <c r="O106" s="46"/>
      <c r="P106" s="46"/>
      <c r="Q106" s="46"/>
      <c r="R106" s="46"/>
      <c r="S106" s="46"/>
    </row>
    <row r="107" spans="1:19" ht="18.75">
      <c r="A107" s="91"/>
      <c r="B107" s="46"/>
      <c r="C107" s="46"/>
      <c r="D107" s="46"/>
      <c r="E107" s="46"/>
      <c r="F107" s="46"/>
      <c r="G107" s="46"/>
      <c r="H107" s="46"/>
      <c r="I107" s="46"/>
      <c r="J107" s="46"/>
      <c r="K107" s="46"/>
      <c r="L107" s="46"/>
      <c r="M107" s="46"/>
      <c r="N107" s="46"/>
      <c r="O107" s="46"/>
      <c r="P107" s="46"/>
      <c r="Q107" s="46"/>
      <c r="R107" s="46"/>
      <c r="S107" s="46"/>
    </row>
    <row r="108" spans="1:19" ht="18.75">
      <c r="A108" s="91"/>
      <c r="B108" s="46"/>
      <c r="C108" s="46"/>
      <c r="D108" s="46"/>
      <c r="E108" s="46"/>
      <c r="F108" s="46"/>
      <c r="G108" s="46"/>
      <c r="H108" s="46"/>
      <c r="I108" s="46"/>
      <c r="J108" s="46"/>
      <c r="K108" s="46"/>
      <c r="L108" s="46"/>
      <c r="M108" s="46"/>
      <c r="N108" s="46"/>
      <c r="O108" s="46"/>
      <c r="P108" s="46"/>
      <c r="Q108" s="46"/>
      <c r="R108" s="46"/>
      <c r="S108" s="46"/>
    </row>
    <row r="109" spans="1:19" ht="18.75">
      <c r="A109" s="91"/>
      <c r="B109" s="46"/>
      <c r="C109" s="46"/>
      <c r="D109" s="46"/>
      <c r="E109" s="46"/>
      <c r="F109" s="46"/>
      <c r="G109" s="46"/>
      <c r="H109" s="46"/>
      <c r="I109" s="46"/>
      <c r="J109" s="46"/>
      <c r="K109" s="46"/>
      <c r="L109" s="46"/>
      <c r="M109" s="46"/>
      <c r="N109" s="46"/>
      <c r="O109" s="46"/>
      <c r="P109" s="46"/>
      <c r="Q109" s="46"/>
      <c r="R109" s="46"/>
      <c r="S109" s="46"/>
    </row>
    <row r="110" spans="1:19" ht="18.75">
      <c r="A110" s="91"/>
      <c r="B110" s="46"/>
      <c r="C110" s="46"/>
      <c r="D110" s="46"/>
      <c r="E110" s="46"/>
      <c r="F110" s="46"/>
      <c r="G110" s="46"/>
      <c r="H110" s="46"/>
      <c r="I110" s="46"/>
      <c r="J110" s="46"/>
      <c r="K110" s="46"/>
      <c r="L110" s="46"/>
      <c r="M110" s="46"/>
      <c r="N110" s="46"/>
      <c r="O110" s="46"/>
      <c r="P110" s="46"/>
      <c r="Q110" s="46"/>
      <c r="R110" s="46"/>
      <c r="S110" s="46"/>
    </row>
    <row r="111" spans="1:19" ht="18.75">
      <c r="A111" s="91"/>
      <c r="B111" s="46"/>
      <c r="C111" s="46"/>
      <c r="D111" s="46"/>
      <c r="E111" s="46"/>
      <c r="F111" s="46"/>
      <c r="G111" s="46"/>
      <c r="H111" s="46"/>
      <c r="I111" s="46"/>
      <c r="J111" s="46"/>
      <c r="K111" s="46"/>
      <c r="L111" s="46"/>
      <c r="M111" s="46"/>
      <c r="N111" s="46"/>
      <c r="O111" s="46"/>
      <c r="P111" s="46"/>
      <c r="Q111" s="46"/>
      <c r="R111" s="46"/>
      <c r="S111" s="46"/>
    </row>
    <row r="112" spans="1:19" ht="18.75">
      <c r="A112" s="91"/>
      <c r="B112" s="46"/>
      <c r="C112" s="46"/>
      <c r="D112" s="46"/>
      <c r="E112" s="46"/>
      <c r="F112" s="46"/>
      <c r="G112" s="46"/>
      <c r="H112" s="46"/>
      <c r="I112" s="46"/>
      <c r="J112" s="46"/>
      <c r="K112" s="46"/>
      <c r="L112" s="46"/>
      <c r="M112" s="46"/>
      <c r="N112" s="46"/>
      <c r="O112" s="46"/>
      <c r="P112" s="46"/>
      <c r="Q112" s="46"/>
      <c r="R112" s="46"/>
      <c r="S112" s="46"/>
    </row>
    <row r="113" spans="1:19" ht="18.75">
      <c r="A113" s="91"/>
      <c r="B113" s="46"/>
      <c r="C113" s="46"/>
      <c r="D113" s="46"/>
      <c r="E113" s="46"/>
      <c r="F113" s="46"/>
      <c r="G113" s="46"/>
      <c r="H113" s="46"/>
      <c r="I113" s="46"/>
      <c r="J113" s="46"/>
      <c r="K113" s="46"/>
      <c r="L113" s="46"/>
      <c r="M113" s="46"/>
      <c r="N113" s="46"/>
      <c r="O113" s="46"/>
      <c r="P113" s="46"/>
      <c r="Q113" s="46"/>
      <c r="R113" s="46"/>
      <c r="S113" s="46"/>
    </row>
    <row r="114" spans="1:19" ht="18.75">
      <c r="A114" s="91"/>
      <c r="B114" s="46"/>
      <c r="C114" s="46"/>
      <c r="D114" s="46"/>
      <c r="E114" s="46"/>
      <c r="F114" s="46"/>
      <c r="G114" s="46"/>
      <c r="H114" s="46"/>
      <c r="I114" s="46"/>
      <c r="J114" s="46"/>
      <c r="K114" s="46"/>
      <c r="L114" s="46"/>
      <c r="M114" s="46"/>
      <c r="N114" s="46"/>
      <c r="O114" s="46"/>
      <c r="P114" s="46"/>
      <c r="Q114" s="46"/>
      <c r="R114" s="46"/>
      <c r="S114" s="46"/>
    </row>
    <row r="115" spans="1:19" ht="18.75">
      <c r="A115" s="91"/>
      <c r="B115" s="46"/>
      <c r="C115" s="46"/>
      <c r="D115" s="46"/>
      <c r="E115" s="46"/>
      <c r="F115" s="46"/>
      <c r="G115" s="46"/>
      <c r="H115" s="46"/>
      <c r="I115" s="46"/>
      <c r="J115" s="46"/>
      <c r="K115" s="46"/>
      <c r="L115" s="46"/>
      <c r="M115" s="46"/>
      <c r="N115" s="46"/>
      <c r="O115" s="46"/>
      <c r="P115" s="46"/>
      <c r="Q115" s="46"/>
      <c r="R115" s="46"/>
      <c r="S115" s="46"/>
    </row>
    <row r="116" spans="1:19" ht="18.75">
      <c r="A116" s="91"/>
      <c r="B116" s="46"/>
      <c r="C116" s="46"/>
      <c r="D116" s="46"/>
      <c r="E116" s="46"/>
      <c r="F116" s="46"/>
      <c r="G116" s="46"/>
      <c r="H116" s="46"/>
      <c r="I116" s="46"/>
      <c r="J116" s="46"/>
      <c r="K116" s="46"/>
      <c r="L116" s="46"/>
      <c r="M116" s="46"/>
      <c r="N116" s="46"/>
      <c r="O116" s="46"/>
      <c r="P116" s="46"/>
      <c r="Q116" s="46"/>
      <c r="R116" s="46"/>
      <c r="S116" s="46"/>
    </row>
    <row r="117" spans="1:19" ht="18.75">
      <c r="A117" s="91"/>
      <c r="B117" s="46"/>
      <c r="C117" s="46"/>
      <c r="D117" s="46"/>
      <c r="E117" s="46"/>
      <c r="F117" s="46"/>
      <c r="G117" s="46"/>
      <c r="H117" s="46"/>
      <c r="I117" s="46"/>
      <c r="J117" s="46"/>
      <c r="K117" s="46"/>
      <c r="L117" s="46"/>
      <c r="M117" s="46"/>
      <c r="N117" s="46"/>
      <c r="O117" s="46"/>
      <c r="P117" s="46"/>
      <c r="Q117" s="46"/>
      <c r="R117" s="46"/>
      <c r="S117" s="46"/>
    </row>
    <row r="118" spans="1:19" ht="18.75">
      <c r="A118" s="91"/>
      <c r="B118" s="46"/>
      <c r="C118" s="46"/>
      <c r="D118" s="46"/>
      <c r="E118" s="46"/>
      <c r="F118" s="46"/>
      <c r="G118" s="46"/>
      <c r="H118" s="46"/>
      <c r="I118" s="46"/>
      <c r="J118" s="46"/>
      <c r="K118" s="46"/>
      <c r="L118" s="46"/>
      <c r="M118" s="46"/>
      <c r="N118" s="46"/>
      <c r="O118" s="46"/>
      <c r="P118" s="46"/>
      <c r="Q118" s="46"/>
      <c r="R118" s="46"/>
      <c r="S118" s="46"/>
    </row>
    <row r="119" spans="1:19" ht="18.75">
      <c r="A119" s="91"/>
      <c r="B119" s="46"/>
      <c r="C119" s="46"/>
      <c r="D119" s="46"/>
      <c r="E119" s="46"/>
      <c r="F119" s="46"/>
      <c r="G119" s="46"/>
      <c r="H119" s="46"/>
      <c r="I119" s="46"/>
      <c r="J119" s="46"/>
      <c r="K119" s="46"/>
      <c r="L119" s="46"/>
      <c r="M119" s="46"/>
      <c r="N119" s="46"/>
      <c r="O119" s="46"/>
      <c r="P119" s="46"/>
      <c r="Q119" s="46"/>
      <c r="R119" s="46"/>
      <c r="S119" s="46"/>
    </row>
    <row r="120" spans="1:19" ht="18.75">
      <c r="A120" s="91"/>
      <c r="B120" s="46"/>
      <c r="C120" s="46"/>
      <c r="D120" s="46"/>
      <c r="E120" s="46"/>
      <c r="F120" s="46"/>
      <c r="G120" s="46"/>
      <c r="H120" s="46"/>
      <c r="I120" s="46"/>
      <c r="J120" s="46"/>
      <c r="K120" s="46"/>
      <c r="L120" s="46"/>
      <c r="M120" s="46"/>
      <c r="N120" s="46"/>
      <c r="O120" s="46"/>
      <c r="P120" s="46"/>
      <c r="Q120" s="46"/>
      <c r="R120" s="46"/>
      <c r="S120" s="46"/>
    </row>
    <row r="121" spans="1:19" ht="18.75">
      <c r="A121" s="91"/>
      <c r="B121" s="46"/>
      <c r="C121" s="46"/>
      <c r="D121" s="46"/>
      <c r="E121" s="46"/>
      <c r="F121" s="46"/>
      <c r="G121" s="46"/>
      <c r="H121" s="46"/>
      <c r="I121" s="46"/>
      <c r="J121" s="46"/>
      <c r="K121" s="46"/>
      <c r="L121" s="46"/>
      <c r="M121" s="46"/>
      <c r="N121" s="46"/>
      <c r="O121" s="46"/>
      <c r="P121" s="46"/>
      <c r="Q121" s="46"/>
      <c r="R121" s="46"/>
      <c r="S121" s="46"/>
    </row>
    <row r="122" spans="1:19" ht="18.75">
      <c r="A122" s="91"/>
      <c r="B122" s="46"/>
      <c r="C122" s="46"/>
      <c r="D122" s="46"/>
      <c r="E122" s="46"/>
      <c r="F122" s="46"/>
      <c r="G122" s="46"/>
      <c r="H122" s="46"/>
      <c r="I122" s="46"/>
      <c r="J122" s="46"/>
      <c r="K122" s="46"/>
      <c r="L122" s="46"/>
      <c r="M122" s="46"/>
      <c r="N122" s="46"/>
      <c r="O122" s="46"/>
      <c r="P122" s="46"/>
      <c r="Q122" s="46"/>
      <c r="R122" s="46"/>
      <c r="S122" s="46"/>
    </row>
    <row r="123" spans="1:19" ht="18.75">
      <c r="A123" s="91"/>
      <c r="B123" s="46"/>
      <c r="C123" s="46"/>
      <c r="D123" s="46"/>
      <c r="E123" s="46"/>
      <c r="F123" s="46"/>
      <c r="G123" s="46"/>
      <c r="H123" s="46"/>
      <c r="I123" s="46"/>
      <c r="J123" s="46"/>
      <c r="K123" s="46"/>
      <c r="L123" s="46"/>
      <c r="M123" s="46"/>
      <c r="N123" s="46"/>
      <c r="O123" s="46"/>
      <c r="P123" s="46"/>
      <c r="Q123" s="46"/>
      <c r="R123" s="46"/>
      <c r="S123" s="46"/>
    </row>
    <row r="124" spans="1:19" ht="18.75">
      <c r="A124" s="91"/>
      <c r="B124" s="46"/>
      <c r="C124" s="46"/>
      <c r="D124" s="46"/>
      <c r="E124" s="46"/>
      <c r="F124" s="46"/>
      <c r="G124" s="46"/>
      <c r="H124" s="46"/>
      <c r="I124" s="46"/>
      <c r="J124" s="46"/>
      <c r="K124" s="46"/>
      <c r="L124" s="46"/>
      <c r="M124" s="46"/>
      <c r="N124" s="46"/>
      <c r="O124" s="46"/>
      <c r="P124" s="46"/>
      <c r="Q124" s="46"/>
      <c r="R124" s="46"/>
      <c r="S124" s="46"/>
    </row>
    <row r="125" spans="1:19" ht="18.75">
      <c r="A125" s="91"/>
      <c r="B125" s="46"/>
      <c r="C125" s="46"/>
      <c r="D125" s="46"/>
      <c r="E125" s="46"/>
      <c r="F125" s="46"/>
      <c r="G125" s="46"/>
      <c r="H125" s="46"/>
      <c r="I125" s="46"/>
      <c r="J125" s="46"/>
      <c r="K125" s="46"/>
      <c r="L125" s="46"/>
      <c r="M125" s="46"/>
      <c r="N125" s="46"/>
      <c r="O125" s="46"/>
      <c r="P125" s="46"/>
      <c r="Q125" s="46"/>
      <c r="R125" s="46"/>
      <c r="S125" s="46"/>
    </row>
    <row r="126" spans="1:19" ht="18.75">
      <c r="A126" s="91"/>
      <c r="B126" s="46"/>
      <c r="C126" s="46"/>
      <c r="D126" s="46"/>
      <c r="E126" s="46"/>
      <c r="F126" s="46"/>
      <c r="G126" s="46"/>
      <c r="H126" s="46"/>
      <c r="I126" s="46"/>
      <c r="J126" s="46"/>
      <c r="K126" s="46"/>
      <c r="L126" s="46"/>
      <c r="M126" s="46"/>
      <c r="N126" s="46"/>
      <c r="O126" s="46"/>
      <c r="P126" s="46"/>
      <c r="Q126" s="46"/>
      <c r="R126" s="46"/>
      <c r="S126" s="46"/>
    </row>
    <row r="127" spans="1:19" ht="18.75">
      <c r="A127" s="91"/>
      <c r="B127" s="46"/>
      <c r="C127" s="46"/>
      <c r="D127" s="46"/>
      <c r="E127" s="46"/>
      <c r="F127" s="46"/>
      <c r="G127" s="46"/>
      <c r="H127" s="46"/>
      <c r="I127" s="46"/>
      <c r="J127" s="46"/>
      <c r="K127" s="46"/>
      <c r="L127" s="46"/>
      <c r="M127" s="46"/>
      <c r="N127" s="46"/>
      <c r="O127" s="46"/>
      <c r="P127" s="46"/>
      <c r="Q127" s="46"/>
      <c r="R127" s="46"/>
      <c r="S127" s="46"/>
    </row>
    <row r="128" spans="1:19" ht="18.75">
      <c r="A128" s="91"/>
      <c r="B128" s="46"/>
      <c r="C128" s="46"/>
      <c r="D128" s="46"/>
      <c r="E128" s="46"/>
      <c r="F128" s="46"/>
      <c r="G128" s="46"/>
      <c r="H128" s="46"/>
      <c r="I128" s="46"/>
      <c r="J128" s="46"/>
      <c r="K128" s="46"/>
      <c r="L128" s="46"/>
      <c r="M128" s="46"/>
      <c r="N128" s="46"/>
      <c r="O128" s="46"/>
      <c r="P128" s="46"/>
      <c r="Q128" s="46"/>
      <c r="R128" s="46"/>
      <c r="S128" s="46"/>
    </row>
    <row r="129" spans="1:19" ht="18.75">
      <c r="A129" s="91"/>
      <c r="B129" s="46"/>
      <c r="C129" s="46"/>
      <c r="D129" s="46"/>
      <c r="E129" s="46"/>
      <c r="F129" s="46"/>
      <c r="G129" s="46"/>
      <c r="H129" s="46"/>
      <c r="I129" s="46"/>
      <c r="J129" s="46"/>
      <c r="K129" s="46"/>
      <c r="L129" s="46"/>
      <c r="M129" s="46"/>
      <c r="N129" s="46"/>
      <c r="O129" s="46"/>
      <c r="P129" s="46"/>
      <c r="Q129" s="46"/>
      <c r="R129" s="46"/>
      <c r="S129" s="46"/>
    </row>
    <row r="130" spans="1:19" ht="18.75">
      <c r="A130" s="91"/>
      <c r="B130" s="46"/>
      <c r="C130" s="46"/>
      <c r="D130" s="46"/>
      <c r="E130" s="46"/>
      <c r="F130" s="46"/>
      <c r="G130" s="46"/>
      <c r="H130" s="46"/>
      <c r="I130" s="46"/>
      <c r="J130" s="46"/>
      <c r="K130" s="46"/>
      <c r="L130" s="46"/>
      <c r="M130" s="46"/>
      <c r="N130" s="46"/>
      <c r="O130" s="46"/>
      <c r="P130" s="46"/>
      <c r="Q130" s="46"/>
      <c r="R130" s="46"/>
      <c r="S130" s="46"/>
    </row>
    <row r="131" spans="1:19" ht="18.75">
      <c r="A131" s="91"/>
      <c r="B131" s="46"/>
      <c r="C131" s="46"/>
      <c r="D131" s="46"/>
      <c r="E131" s="46"/>
      <c r="F131" s="46"/>
      <c r="G131" s="46"/>
      <c r="H131" s="46"/>
      <c r="I131" s="46"/>
      <c r="J131" s="46"/>
      <c r="K131" s="46"/>
      <c r="L131" s="46"/>
      <c r="M131" s="46"/>
      <c r="N131" s="46"/>
      <c r="O131" s="46"/>
      <c r="P131" s="46"/>
      <c r="Q131" s="46"/>
      <c r="R131" s="46"/>
      <c r="S131" s="46"/>
    </row>
    <row r="132" spans="1:19" ht="18.75">
      <c r="A132" s="91"/>
      <c r="B132" s="46"/>
      <c r="C132" s="46"/>
      <c r="D132" s="46"/>
      <c r="E132" s="46"/>
      <c r="F132" s="46"/>
      <c r="G132" s="46"/>
      <c r="H132" s="46"/>
      <c r="I132" s="46"/>
      <c r="J132" s="46"/>
      <c r="K132" s="46"/>
      <c r="L132" s="46"/>
      <c r="M132" s="46"/>
      <c r="N132" s="46"/>
      <c r="O132" s="46"/>
      <c r="P132" s="46"/>
      <c r="Q132" s="46"/>
      <c r="R132" s="46"/>
      <c r="S132" s="46"/>
    </row>
    <row r="133" spans="1:19" ht="18.75">
      <c r="A133" s="91"/>
      <c r="B133" s="46"/>
      <c r="C133" s="46"/>
      <c r="D133" s="46"/>
      <c r="E133" s="46"/>
      <c r="F133" s="46"/>
      <c r="G133" s="46"/>
      <c r="H133" s="46"/>
      <c r="I133" s="46"/>
      <c r="J133" s="46"/>
      <c r="K133" s="46"/>
      <c r="L133" s="46"/>
      <c r="M133" s="46"/>
      <c r="N133" s="46"/>
      <c r="O133" s="46"/>
      <c r="P133" s="46"/>
      <c r="Q133" s="46"/>
      <c r="R133" s="46"/>
      <c r="S133" s="46"/>
    </row>
    <row r="134" spans="1:19" ht="18.75">
      <c r="A134" s="91"/>
      <c r="B134" s="46"/>
      <c r="C134" s="46"/>
      <c r="D134" s="46"/>
      <c r="E134" s="46"/>
      <c r="F134" s="46"/>
      <c r="G134" s="46"/>
      <c r="H134" s="46"/>
      <c r="I134" s="46"/>
      <c r="J134" s="46"/>
      <c r="K134" s="46"/>
      <c r="L134" s="46"/>
      <c r="M134" s="46"/>
      <c r="N134" s="46"/>
      <c r="O134" s="46"/>
      <c r="P134" s="46"/>
      <c r="Q134" s="46"/>
      <c r="R134" s="46"/>
      <c r="S134" s="46"/>
    </row>
    <row r="135" spans="1:19" ht="18.75">
      <c r="A135" s="91"/>
      <c r="B135" s="46"/>
      <c r="C135" s="46"/>
      <c r="D135" s="46"/>
      <c r="E135" s="46"/>
      <c r="F135" s="46"/>
      <c r="G135" s="46"/>
      <c r="H135" s="46"/>
      <c r="I135" s="46"/>
      <c r="J135" s="46"/>
      <c r="K135" s="46"/>
      <c r="L135" s="46"/>
      <c r="M135" s="46"/>
      <c r="N135" s="46"/>
      <c r="O135" s="46"/>
      <c r="P135" s="46"/>
      <c r="Q135" s="46"/>
      <c r="R135" s="46"/>
      <c r="S135" s="46"/>
    </row>
    <row r="136" spans="1:19" ht="18.75">
      <c r="A136" s="91"/>
      <c r="B136" s="46"/>
      <c r="C136" s="46"/>
      <c r="D136" s="46"/>
      <c r="E136" s="46"/>
      <c r="F136" s="46"/>
      <c r="G136" s="46"/>
      <c r="H136" s="46"/>
      <c r="I136" s="46"/>
      <c r="J136" s="46"/>
      <c r="K136" s="46"/>
      <c r="L136" s="46"/>
      <c r="M136" s="46"/>
      <c r="N136" s="46"/>
      <c r="O136" s="46"/>
      <c r="P136" s="46"/>
      <c r="Q136" s="46"/>
      <c r="R136" s="46"/>
      <c r="S136" s="46"/>
    </row>
    <row r="137" spans="1:19" ht="18.75">
      <c r="A137" s="91"/>
      <c r="B137" s="46"/>
      <c r="C137" s="46"/>
      <c r="D137" s="46"/>
      <c r="E137" s="46"/>
      <c r="F137" s="46"/>
      <c r="G137" s="46"/>
      <c r="H137" s="46"/>
      <c r="I137" s="46"/>
      <c r="J137" s="46"/>
      <c r="K137" s="46"/>
      <c r="L137" s="46"/>
      <c r="M137" s="46"/>
      <c r="N137" s="46"/>
      <c r="O137" s="46"/>
      <c r="P137" s="46"/>
      <c r="Q137" s="46"/>
      <c r="R137" s="46"/>
      <c r="S137" s="46"/>
    </row>
    <row r="138" spans="1:19" ht="18.75">
      <c r="A138" s="91"/>
      <c r="B138" s="46"/>
      <c r="C138" s="46"/>
      <c r="D138" s="46"/>
      <c r="E138" s="46"/>
      <c r="F138" s="46"/>
      <c r="G138" s="46"/>
      <c r="H138" s="46"/>
      <c r="I138" s="46"/>
      <c r="J138" s="46"/>
      <c r="K138" s="46"/>
      <c r="L138" s="46"/>
      <c r="M138" s="46"/>
      <c r="N138" s="46"/>
      <c r="O138" s="46"/>
      <c r="P138" s="46"/>
      <c r="Q138" s="46"/>
      <c r="R138" s="46"/>
      <c r="S138" s="46"/>
    </row>
    <row r="139" spans="1:19" ht="18.75">
      <c r="A139" s="91"/>
      <c r="B139" s="46"/>
      <c r="C139" s="46"/>
      <c r="D139" s="46"/>
      <c r="E139" s="46"/>
      <c r="F139" s="46"/>
      <c r="G139" s="46"/>
      <c r="H139" s="46"/>
      <c r="I139" s="46"/>
      <c r="J139" s="46"/>
      <c r="K139" s="46"/>
      <c r="L139" s="46"/>
      <c r="M139" s="46"/>
      <c r="N139" s="46"/>
      <c r="O139" s="46"/>
      <c r="P139" s="46"/>
      <c r="Q139" s="46"/>
      <c r="R139" s="46"/>
      <c r="S139" s="46"/>
    </row>
    <row r="140" spans="1:19" ht="18.75">
      <c r="A140" s="91"/>
      <c r="B140" s="46"/>
      <c r="C140" s="46"/>
      <c r="D140" s="46"/>
      <c r="E140" s="46"/>
      <c r="F140" s="46"/>
      <c r="G140" s="46"/>
      <c r="H140" s="46"/>
      <c r="I140" s="46"/>
      <c r="J140" s="46"/>
      <c r="K140" s="46"/>
      <c r="L140" s="46"/>
      <c r="M140" s="46"/>
      <c r="N140" s="46"/>
      <c r="O140" s="46"/>
      <c r="P140" s="46"/>
      <c r="Q140" s="46"/>
      <c r="R140" s="46"/>
      <c r="S140" s="46"/>
    </row>
    <row r="141" spans="1:19" ht="18.75">
      <c r="A141" s="91"/>
      <c r="B141" s="46"/>
      <c r="C141" s="46"/>
      <c r="D141" s="46"/>
      <c r="E141" s="46"/>
      <c r="F141" s="46"/>
      <c r="G141" s="46"/>
      <c r="H141" s="46"/>
      <c r="I141" s="46"/>
      <c r="J141" s="46"/>
      <c r="K141" s="46"/>
      <c r="L141" s="46"/>
      <c r="M141" s="46"/>
      <c r="N141" s="46"/>
      <c r="O141" s="46"/>
      <c r="P141" s="46"/>
      <c r="Q141" s="46"/>
      <c r="R141" s="46"/>
      <c r="S141" s="46"/>
    </row>
    <row r="142" spans="1:19" ht="18.75">
      <c r="A142" s="91"/>
      <c r="B142" s="46"/>
      <c r="C142" s="46"/>
      <c r="D142" s="46"/>
      <c r="E142" s="46"/>
      <c r="F142" s="46"/>
      <c r="G142" s="46"/>
      <c r="H142" s="46"/>
      <c r="I142" s="46"/>
      <c r="J142" s="46"/>
      <c r="K142" s="46"/>
      <c r="L142" s="46"/>
      <c r="M142" s="46"/>
      <c r="N142" s="46"/>
      <c r="O142" s="46"/>
      <c r="P142" s="46"/>
      <c r="Q142" s="46"/>
      <c r="R142" s="46"/>
      <c r="S142" s="46"/>
    </row>
    <row r="143" spans="1:19" ht="18.75">
      <c r="A143" s="91"/>
      <c r="B143" s="46"/>
      <c r="C143" s="46"/>
      <c r="D143" s="46"/>
      <c r="E143" s="46"/>
      <c r="F143" s="46"/>
      <c r="G143" s="46"/>
      <c r="H143" s="46"/>
      <c r="I143" s="46"/>
      <c r="J143" s="46"/>
      <c r="K143" s="46"/>
      <c r="L143" s="46"/>
      <c r="M143" s="46"/>
      <c r="N143" s="46"/>
      <c r="O143" s="46"/>
      <c r="P143" s="46"/>
      <c r="Q143" s="46"/>
      <c r="R143" s="46"/>
      <c r="S143" s="46"/>
    </row>
    <row r="144" spans="1:19" ht="18.75">
      <c r="A144" s="91"/>
      <c r="B144" s="46"/>
      <c r="C144" s="46"/>
      <c r="D144" s="46"/>
      <c r="E144" s="46"/>
      <c r="F144" s="46"/>
      <c r="G144" s="46"/>
      <c r="H144" s="46"/>
      <c r="I144" s="46"/>
      <c r="J144" s="46"/>
      <c r="K144" s="46"/>
      <c r="L144" s="46"/>
      <c r="M144" s="46"/>
      <c r="N144" s="46"/>
      <c r="O144" s="46"/>
      <c r="P144" s="46"/>
      <c r="Q144" s="46"/>
      <c r="R144" s="46"/>
      <c r="S144" s="46"/>
    </row>
    <row r="145" spans="1:19" ht="18.75">
      <c r="A145" s="91"/>
      <c r="B145" s="46"/>
      <c r="C145" s="46"/>
      <c r="D145" s="46"/>
      <c r="E145" s="46"/>
      <c r="F145" s="46"/>
      <c r="G145" s="46"/>
      <c r="H145" s="46"/>
      <c r="I145" s="46"/>
      <c r="J145" s="46"/>
      <c r="K145" s="46"/>
      <c r="L145" s="46"/>
      <c r="M145" s="46"/>
      <c r="N145" s="46"/>
      <c r="O145" s="46"/>
      <c r="P145" s="46"/>
      <c r="Q145" s="46"/>
      <c r="R145" s="46"/>
      <c r="S145" s="46"/>
    </row>
    <row r="146" spans="1:19" ht="18.75">
      <c r="A146" s="91"/>
      <c r="B146" s="46"/>
      <c r="C146" s="46"/>
      <c r="D146" s="46"/>
      <c r="E146" s="46"/>
      <c r="F146" s="46"/>
      <c r="G146" s="46"/>
      <c r="H146" s="46"/>
      <c r="I146" s="46"/>
      <c r="J146" s="46"/>
      <c r="K146" s="46"/>
      <c r="L146" s="46"/>
      <c r="M146" s="46"/>
      <c r="N146" s="46"/>
      <c r="O146" s="46"/>
      <c r="P146" s="46"/>
      <c r="Q146" s="46"/>
      <c r="R146" s="46"/>
      <c r="S146" s="46"/>
    </row>
    <row r="147" spans="1:19" ht="18.75">
      <c r="A147" s="91"/>
      <c r="B147" s="46"/>
      <c r="C147" s="46"/>
      <c r="D147" s="46"/>
      <c r="E147" s="46"/>
      <c r="F147" s="46"/>
      <c r="G147" s="46"/>
      <c r="H147" s="46"/>
      <c r="I147" s="46"/>
      <c r="J147" s="46"/>
      <c r="K147" s="46"/>
      <c r="L147" s="46"/>
      <c r="M147" s="46"/>
      <c r="N147" s="46"/>
      <c r="O147" s="46"/>
      <c r="P147" s="46"/>
      <c r="Q147" s="46"/>
      <c r="R147" s="46"/>
      <c r="S147" s="46"/>
    </row>
    <row r="148" spans="1:19" ht="18.75">
      <c r="A148" s="91"/>
      <c r="B148" s="46"/>
      <c r="C148" s="46"/>
      <c r="D148" s="46"/>
      <c r="E148" s="46"/>
      <c r="F148" s="46"/>
      <c r="G148" s="46"/>
      <c r="H148" s="46"/>
      <c r="I148" s="46"/>
      <c r="J148" s="46"/>
      <c r="K148" s="46"/>
      <c r="L148" s="46"/>
      <c r="M148" s="46"/>
      <c r="N148" s="46"/>
      <c r="O148" s="46"/>
      <c r="P148" s="46"/>
      <c r="Q148" s="46"/>
      <c r="R148" s="46"/>
      <c r="S148" s="46"/>
    </row>
    <row r="149" spans="1:19" ht="18.75">
      <c r="A149" s="91"/>
      <c r="B149" s="46"/>
      <c r="C149" s="46"/>
      <c r="D149" s="46"/>
      <c r="E149" s="46"/>
      <c r="F149" s="46"/>
      <c r="G149" s="46"/>
      <c r="H149" s="46"/>
      <c r="I149" s="46"/>
      <c r="J149" s="46"/>
      <c r="K149" s="46"/>
      <c r="L149" s="46"/>
      <c r="M149" s="46"/>
      <c r="N149" s="46"/>
      <c r="O149" s="46"/>
      <c r="P149" s="46"/>
      <c r="Q149" s="46"/>
      <c r="R149" s="46"/>
      <c r="S149" s="46"/>
    </row>
    <row r="150" spans="1:19" ht="18.75">
      <c r="A150" s="91"/>
      <c r="B150" s="46"/>
      <c r="C150" s="46"/>
      <c r="D150" s="46"/>
      <c r="E150" s="46"/>
      <c r="F150" s="46"/>
      <c r="G150" s="46"/>
      <c r="H150" s="46"/>
      <c r="I150" s="46"/>
      <c r="J150" s="46"/>
      <c r="K150" s="46"/>
      <c r="L150" s="46"/>
      <c r="M150" s="46"/>
      <c r="N150" s="46"/>
      <c r="O150" s="46"/>
      <c r="P150" s="46"/>
      <c r="Q150" s="46"/>
      <c r="R150" s="46"/>
      <c r="S150" s="46"/>
    </row>
    <row r="151" spans="1:19" ht="18.75">
      <c r="A151" s="91"/>
      <c r="B151" s="46"/>
      <c r="C151" s="46"/>
      <c r="D151" s="46"/>
      <c r="E151" s="46"/>
      <c r="F151" s="46"/>
      <c r="G151" s="46"/>
      <c r="H151" s="46"/>
      <c r="I151" s="46"/>
      <c r="J151" s="46"/>
      <c r="K151" s="46"/>
      <c r="L151" s="46"/>
      <c r="M151" s="46"/>
      <c r="N151" s="46"/>
      <c r="O151" s="46"/>
      <c r="P151" s="46"/>
      <c r="Q151" s="46"/>
      <c r="R151" s="46"/>
      <c r="S151" s="46"/>
    </row>
    <row r="152" spans="1:19" ht="18.75">
      <c r="A152" s="91"/>
      <c r="B152" s="46"/>
      <c r="C152" s="46"/>
      <c r="D152" s="46"/>
      <c r="E152" s="46"/>
      <c r="F152" s="46"/>
      <c r="G152" s="46"/>
      <c r="H152" s="46"/>
      <c r="I152" s="46"/>
      <c r="J152" s="46"/>
      <c r="K152" s="46"/>
      <c r="L152" s="46"/>
      <c r="M152" s="46"/>
      <c r="N152" s="46"/>
      <c r="O152" s="46"/>
      <c r="P152" s="46"/>
      <c r="Q152" s="46"/>
      <c r="R152" s="46"/>
      <c r="S152" s="46"/>
    </row>
    <row r="153" spans="1:19" ht="18.75">
      <c r="A153" s="91"/>
      <c r="B153" s="46"/>
      <c r="C153" s="46"/>
      <c r="D153" s="46"/>
      <c r="E153" s="46"/>
      <c r="F153" s="46"/>
      <c r="G153" s="46"/>
      <c r="H153" s="46"/>
      <c r="I153" s="46"/>
      <c r="J153" s="46"/>
      <c r="K153" s="46"/>
      <c r="L153" s="46"/>
      <c r="M153" s="46"/>
      <c r="N153" s="46"/>
      <c r="O153" s="46"/>
      <c r="P153" s="46"/>
      <c r="Q153" s="46"/>
      <c r="R153" s="46"/>
      <c r="S153" s="46"/>
    </row>
    <row r="154" spans="1:19" ht="18.75">
      <c r="A154" s="91"/>
      <c r="B154" s="46"/>
      <c r="C154" s="46"/>
      <c r="D154" s="46"/>
      <c r="E154" s="46"/>
      <c r="F154" s="46"/>
      <c r="G154" s="46"/>
      <c r="H154" s="46"/>
      <c r="I154" s="46"/>
      <c r="J154" s="46"/>
      <c r="K154" s="46"/>
      <c r="L154" s="46"/>
      <c r="M154" s="46"/>
      <c r="N154" s="46"/>
      <c r="O154" s="46"/>
      <c r="P154" s="46"/>
      <c r="Q154" s="46"/>
      <c r="R154" s="46"/>
      <c r="S154" s="46"/>
    </row>
    <row r="155" spans="1:19" ht="18.75">
      <c r="A155" s="91"/>
      <c r="B155" s="46"/>
      <c r="C155" s="46"/>
      <c r="D155" s="46"/>
      <c r="E155" s="46"/>
      <c r="F155" s="46"/>
      <c r="G155" s="46"/>
      <c r="H155" s="46"/>
      <c r="I155" s="46"/>
      <c r="J155" s="46"/>
      <c r="K155" s="46"/>
      <c r="L155" s="46"/>
      <c r="M155" s="46"/>
      <c r="N155" s="46"/>
      <c r="O155" s="46"/>
      <c r="P155" s="46"/>
      <c r="Q155" s="46"/>
      <c r="R155" s="46"/>
      <c r="S155" s="46"/>
    </row>
    <row r="156" spans="1:19" ht="18.75">
      <c r="A156" s="91"/>
      <c r="B156" s="46"/>
      <c r="C156" s="46"/>
      <c r="D156" s="46"/>
      <c r="E156" s="46"/>
      <c r="F156" s="46"/>
      <c r="G156" s="46"/>
      <c r="H156" s="46"/>
      <c r="I156" s="46"/>
      <c r="J156" s="46"/>
      <c r="K156" s="46"/>
      <c r="L156" s="46"/>
      <c r="M156" s="46"/>
      <c r="N156" s="46"/>
      <c r="O156" s="46"/>
      <c r="P156" s="46"/>
      <c r="Q156" s="46"/>
      <c r="R156" s="46"/>
      <c r="S156" s="46"/>
    </row>
    <row r="157" spans="1:19" ht="18.75">
      <c r="A157" s="91"/>
      <c r="B157" s="46"/>
      <c r="C157" s="46"/>
      <c r="D157" s="46"/>
      <c r="E157" s="46"/>
      <c r="F157" s="46"/>
      <c r="G157" s="46"/>
      <c r="H157" s="46"/>
      <c r="I157" s="46"/>
      <c r="J157" s="46"/>
      <c r="K157" s="46"/>
      <c r="L157" s="46"/>
      <c r="M157" s="46"/>
      <c r="N157" s="46"/>
      <c r="O157" s="46"/>
      <c r="P157" s="46"/>
      <c r="Q157" s="46"/>
      <c r="R157" s="46"/>
      <c r="S157" s="46"/>
    </row>
    <row r="158" spans="1:19" ht="18.75">
      <c r="A158" s="91"/>
      <c r="B158" s="46"/>
      <c r="C158" s="46"/>
      <c r="D158" s="46"/>
      <c r="E158" s="46"/>
      <c r="F158" s="46"/>
      <c r="G158" s="46"/>
      <c r="H158" s="46"/>
      <c r="I158" s="46"/>
      <c r="J158" s="46"/>
      <c r="K158" s="46"/>
      <c r="L158" s="46"/>
      <c r="M158" s="46"/>
      <c r="N158" s="46"/>
      <c r="O158" s="46"/>
      <c r="P158" s="46"/>
      <c r="Q158" s="46"/>
      <c r="R158" s="46"/>
      <c r="S158" s="46"/>
    </row>
    <row r="159" spans="1:19" ht="18.75">
      <c r="A159" s="91"/>
      <c r="B159" s="46"/>
      <c r="C159" s="46"/>
      <c r="D159" s="46"/>
      <c r="E159" s="46"/>
      <c r="F159" s="46"/>
      <c r="G159" s="46"/>
      <c r="H159" s="46"/>
      <c r="I159" s="46"/>
      <c r="J159" s="46"/>
      <c r="K159" s="46"/>
      <c r="L159" s="46"/>
      <c r="M159" s="46"/>
      <c r="N159" s="46"/>
      <c r="O159" s="46"/>
      <c r="P159" s="46"/>
      <c r="Q159" s="46"/>
      <c r="R159" s="46"/>
      <c r="S159" s="46"/>
    </row>
    <row r="160" spans="1:19" ht="18.75">
      <c r="A160" s="91"/>
      <c r="B160" s="46"/>
      <c r="C160" s="46"/>
      <c r="D160" s="46"/>
      <c r="E160" s="46"/>
      <c r="F160" s="46"/>
      <c r="G160" s="46"/>
      <c r="H160" s="46"/>
      <c r="I160" s="46"/>
      <c r="J160" s="46"/>
      <c r="K160" s="46"/>
      <c r="L160" s="46"/>
      <c r="M160" s="46"/>
      <c r="N160" s="46"/>
      <c r="O160" s="46"/>
      <c r="P160" s="46"/>
      <c r="Q160" s="46"/>
      <c r="R160" s="46"/>
      <c r="S160" s="46"/>
    </row>
    <row r="161" spans="1:19" ht="18.75">
      <c r="A161" s="91"/>
      <c r="B161" s="46"/>
      <c r="C161" s="46"/>
      <c r="D161" s="46"/>
      <c r="E161" s="46"/>
      <c r="F161" s="46"/>
      <c r="G161" s="46"/>
      <c r="H161" s="46"/>
      <c r="I161" s="46"/>
      <c r="J161" s="46"/>
      <c r="K161" s="46"/>
      <c r="L161" s="46"/>
      <c r="M161" s="46"/>
      <c r="N161" s="46"/>
      <c r="O161" s="46"/>
      <c r="P161" s="46"/>
      <c r="Q161" s="46"/>
      <c r="R161" s="46"/>
      <c r="S161" s="46"/>
    </row>
    <row r="162" spans="1:19" ht="18.75">
      <c r="A162" s="91"/>
      <c r="B162" s="46"/>
      <c r="C162" s="46"/>
      <c r="D162" s="46"/>
      <c r="E162" s="46"/>
      <c r="F162" s="46"/>
      <c r="G162" s="46"/>
      <c r="H162" s="46"/>
      <c r="I162" s="46"/>
      <c r="J162" s="46"/>
      <c r="K162" s="46"/>
      <c r="L162" s="46"/>
      <c r="M162" s="46"/>
      <c r="N162" s="46"/>
      <c r="O162" s="46"/>
      <c r="P162" s="46"/>
      <c r="Q162" s="46"/>
      <c r="R162" s="46"/>
      <c r="S162" s="46"/>
    </row>
    <row r="163" spans="1:19" ht="18.75">
      <c r="A163" s="91"/>
      <c r="B163" s="46"/>
      <c r="C163" s="46"/>
      <c r="D163" s="46"/>
      <c r="E163" s="46"/>
      <c r="F163" s="46"/>
      <c r="G163" s="46"/>
      <c r="H163" s="46"/>
      <c r="I163" s="46"/>
      <c r="J163" s="46"/>
      <c r="K163" s="46"/>
      <c r="L163" s="46"/>
      <c r="M163" s="46"/>
      <c r="N163" s="46"/>
      <c r="O163" s="46"/>
      <c r="P163" s="46"/>
      <c r="Q163" s="46"/>
      <c r="R163" s="46"/>
      <c r="S163" s="46"/>
    </row>
    <row r="164" spans="1:19" ht="18.75">
      <c r="A164" s="91"/>
      <c r="B164" s="46"/>
      <c r="C164" s="46"/>
      <c r="D164" s="46"/>
      <c r="E164" s="46"/>
      <c r="F164" s="46"/>
      <c r="G164" s="46"/>
      <c r="H164" s="46"/>
      <c r="I164" s="46"/>
      <c r="J164" s="46"/>
      <c r="K164" s="46"/>
      <c r="L164" s="46"/>
      <c r="M164" s="46"/>
      <c r="N164" s="46"/>
      <c r="O164" s="46"/>
      <c r="P164" s="46"/>
      <c r="Q164" s="46"/>
      <c r="R164" s="46"/>
      <c r="S164" s="46"/>
    </row>
    <row r="165" spans="1:19" ht="18.75">
      <c r="A165" s="91"/>
      <c r="B165" s="46"/>
      <c r="C165" s="46"/>
      <c r="D165" s="46"/>
      <c r="E165" s="46"/>
      <c r="F165" s="46"/>
      <c r="G165" s="46"/>
      <c r="H165" s="46"/>
      <c r="I165" s="46"/>
      <c r="J165" s="46"/>
      <c r="K165" s="46"/>
      <c r="L165" s="46"/>
      <c r="M165" s="46"/>
      <c r="N165" s="46"/>
      <c r="O165" s="46"/>
      <c r="P165" s="46"/>
      <c r="Q165" s="46"/>
      <c r="R165" s="46"/>
      <c r="S165" s="46"/>
    </row>
    <row r="166" spans="1:19" ht="18.75">
      <c r="A166" s="91"/>
      <c r="B166" s="46"/>
      <c r="C166" s="46"/>
      <c r="D166" s="46"/>
      <c r="E166" s="46"/>
      <c r="F166" s="46"/>
      <c r="G166" s="46"/>
      <c r="H166" s="46"/>
      <c r="I166" s="46"/>
      <c r="J166" s="46"/>
      <c r="K166" s="46"/>
      <c r="L166" s="46"/>
      <c r="M166" s="46"/>
      <c r="N166" s="46"/>
      <c r="O166" s="46"/>
      <c r="P166" s="46"/>
      <c r="Q166" s="46"/>
      <c r="R166" s="46"/>
      <c r="S166" s="46"/>
    </row>
    <row r="167" spans="1:19" ht="18.75">
      <c r="A167" s="91"/>
      <c r="B167" s="46"/>
      <c r="C167" s="46"/>
      <c r="D167" s="46"/>
      <c r="E167" s="46"/>
      <c r="F167" s="46"/>
      <c r="G167" s="46"/>
      <c r="H167" s="46"/>
      <c r="I167" s="46"/>
      <c r="J167" s="46"/>
      <c r="K167" s="46"/>
      <c r="L167" s="46"/>
      <c r="M167" s="46"/>
      <c r="N167" s="46"/>
      <c r="O167" s="46"/>
      <c r="P167" s="46"/>
      <c r="Q167" s="46"/>
      <c r="R167" s="46"/>
      <c r="S167" s="46"/>
    </row>
    <row r="168" spans="1:19" ht="18.75">
      <c r="A168" s="91"/>
      <c r="B168" s="46"/>
      <c r="C168" s="46"/>
      <c r="D168" s="46"/>
      <c r="E168" s="46"/>
      <c r="F168" s="46"/>
      <c r="G168" s="46"/>
      <c r="H168" s="46"/>
      <c r="I168" s="46"/>
      <c r="J168" s="46"/>
      <c r="K168" s="46"/>
      <c r="L168" s="46"/>
      <c r="M168" s="46"/>
      <c r="N168" s="46"/>
      <c r="O168" s="46"/>
      <c r="P168" s="46"/>
      <c r="Q168" s="46"/>
      <c r="R168" s="46"/>
      <c r="S168" s="46"/>
    </row>
    <row r="169" spans="1:19" ht="18.75">
      <c r="A169" s="91"/>
      <c r="B169" s="46"/>
      <c r="C169" s="46"/>
      <c r="D169" s="46"/>
      <c r="E169" s="46"/>
      <c r="F169" s="46"/>
      <c r="G169" s="46"/>
      <c r="H169" s="46"/>
      <c r="I169" s="46"/>
      <c r="J169" s="46"/>
      <c r="K169" s="46"/>
      <c r="L169" s="46"/>
      <c r="M169" s="46"/>
      <c r="N169" s="46"/>
      <c r="O169" s="46"/>
      <c r="P169" s="46"/>
      <c r="Q169" s="46"/>
      <c r="R169" s="46"/>
      <c r="S169" s="46"/>
    </row>
    <row r="170" spans="1:19" ht="18.75">
      <c r="A170" s="91"/>
      <c r="B170" s="46"/>
      <c r="C170" s="46"/>
      <c r="D170" s="46"/>
      <c r="E170" s="46"/>
      <c r="F170" s="46"/>
      <c r="G170" s="46"/>
      <c r="H170" s="46"/>
      <c r="I170" s="46"/>
      <c r="J170" s="46"/>
      <c r="K170" s="46"/>
      <c r="L170" s="46"/>
      <c r="M170" s="46"/>
      <c r="N170" s="46"/>
      <c r="O170" s="46"/>
      <c r="P170" s="46"/>
      <c r="Q170" s="46"/>
      <c r="R170" s="46"/>
      <c r="S170" s="46"/>
    </row>
    <row r="171" spans="1:19" ht="18.75">
      <c r="A171" s="91"/>
      <c r="B171" s="46"/>
      <c r="C171" s="46"/>
      <c r="D171" s="46"/>
      <c r="E171" s="46"/>
      <c r="F171" s="46"/>
      <c r="G171" s="46"/>
      <c r="H171" s="46"/>
      <c r="I171" s="46"/>
      <c r="J171" s="46"/>
      <c r="K171" s="46"/>
      <c r="L171" s="46"/>
      <c r="M171" s="46"/>
      <c r="N171" s="46"/>
      <c r="O171" s="46"/>
      <c r="P171" s="46"/>
      <c r="Q171" s="46"/>
      <c r="R171" s="46"/>
      <c r="S171" s="46"/>
    </row>
    <row r="172" spans="1:19" ht="18.75">
      <c r="A172" s="91"/>
      <c r="B172" s="46"/>
      <c r="C172" s="46"/>
      <c r="D172" s="46"/>
      <c r="E172" s="46"/>
      <c r="F172" s="46"/>
      <c r="G172" s="46"/>
      <c r="H172" s="46"/>
      <c r="I172" s="46"/>
      <c r="J172" s="46"/>
      <c r="K172" s="46"/>
      <c r="L172" s="46"/>
      <c r="M172" s="46"/>
      <c r="N172" s="46"/>
      <c r="O172" s="46"/>
      <c r="P172" s="46"/>
      <c r="Q172" s="46"/>
      <c r="R172" s="46"/>
      <c r="S172" s="46"/>
    </row>
    <row r="173" spans="1:19" ht="18.75">
      <c r="A173" s="91"/>
      <c r="B173" s="46"/>
      <c r="C173" s="46"/>
      <c r="D173" s="46"/>
      <c r="E173" s="46"/>
      <c r="F173" s="46"/>
      <c r="G173" s="46"/>
      <c r="H173" s="46"/>
      <c r="I173" s="46"/>
      <c r="J173" s="46"/>
      <c r="K173" s="46"/>
      <c r="L173" s="46"/>
      <c r="M173" s="46"/>
      <c r="N173" s="46"/>
      <c r="O173" s="46"/>
      <c r="P173" s="46"/>
      <c r="Q173" s="46"/>
      <c r="R173" s="46"/>
      <c r="S173" s="46"/>
    </row>
    <row r="174" spans="1:19" ht="18.75">
      <c r="A174" s="91"/>
      <c r="B174" s="46"/>
      <c r="C174" s="46"/>
      <c r="D174" s="46"/>
      <c r="E174" s="46"/>
      <c r="F174" s="46"/>
      <c r="G174" s="46"/>
      <c r="H174" s="46"/>
      <c r="I174" s="46"/>
      <c r="J174" s="46"/>
      <c r="K174" s="46"/>
      <c r="L174" s="46"/>
      <c r="M174" s="46"/>
      <c r="N174" s="46"/>
      <c r="O174" s="46"/>
      <c r="P174" s="46"/>
      <c r="Q174" s="46"/>
      <c r="R174" s="46"/>
      <c r="S174" s="46"/>
    </row>
    <row r="175" spans="1:19" ht="18.75">
      <c r="A175" s="91"/>
      <c r="B175" s="46"/>
      <c r="C175" s="46"/>
      <c r="D175" s="46"/>
      <c r="E175" s="46"/>
      <c r="F175" s="46"/>
      <c r="G175" s="46"/>
      <c r="H175" s="46"/>
      <c r="I175" s="46"/>
      <c r="J175" s="46"/>
      <c r="K175" s="46"/>
      <c r="L175" s="46"/>
      <c r="M175" s="46"/>
      <c r="N175" s="46"/>
      <c r="O175" s="46"/>
      <c r="P175" s="46"/>
      <c r="Q175" s="46"/>
      <c r="R175" s="46"/>
      <c r="S175" s="46"/>
    </row>
    <row r="176" spans="1:19" ht="18.75">
      <c r="A176" s="91"/>
      <c r="B176" s="46"/>
      <c r="C176" s="46"/>
      <c r="D176" s="46"/>
      <c r="E176" s="46"/>
      <c r="F176" s="46"/>
      <c r="G176" s="46"/>
      <c r="H176" s="46"/>
      <c r="I176" s="46"/>
      <c r="J176" s="46"/>
      <c r="K176" s="46"/>
      <c r="L176" s="46"/>
      <c r="M176" s="46"/>
      <c r="N176" s="46"/>
      <c r="O176" s="46"/>
      <c r="P176" s="46"/>
      <c r="Q176" s="46"/>
      <c r="R176" s="46"/>
      <c r="S176" s="46"/>
    </row>
    <row r="177" spans="1:19" ht="18.75">
      <c r="A177" s="91"/>
      <c r="B177" s="46"/>
      <c r="C177" s="46"/>
      <c r="D177" s="46"/>
      <c r="E177" s="46"/>
      <c r="F177" s="46"/>
      <c r="G177" s="46"/>
      <c r="H177" s="46"/>
      <c r="I177" s="46"/>
      <c r="J177" s="46"/>
      <c r="K177" s="46"/>
      <c r="L177" s="46"/>
      <c r="M177" s="46"/>
      <c r="N177" s="46"/>
      <c r="O177" s="46"/>
      <c r="P177" s="46"/>
      <c r="Q177" s="46"/>
      <c r="R177" s="46"/>
      <c r="S177" s="46"/>
    </row>
    <row r="178" spans="1:19" ht="18.75">
      <c r="A178" s="91"/>
      <c r="B178" s="46"/>
      <c r="C178" s="46"/>
      <c r="D178" s="46"/>
      <c r="E178" s="46"/>
      <c r="F178" s="46"/>
      <c r="G178" s="46"/>
      <c r="H178" s="46"/>
      <c r="I178" s="46"/>
      <c r="J178" s="46"/>
      <c r="K178" s="46"/>
      <c r="L178" s="46"/>
      <c r="M178" s="46"/>
      <c r="N178" s="46"/>
      <c r="O178" s="46"/>
      <c r="P178" s="46"/>
      <c r="Q178" s="46"/>
      <c r="R178" s="46"/>
      <c r="S178" s="46"/>
    </row>
    <row r="179" spans="1:19" ht="18.75">
      <c r="A179" s="91"/>
      <c r="B179" s="46"/>
      <c r="C179" s="46"/>
      <c r="D179" s="46"/>
      <c r="E179" s="46"/>
      <c r="F179" s="46"/>
      <c r="G179" s="46"/>
      <c r="H179" s="46"/>
      <c r="I179" s="46"/>
      <c r="J179" s="46"/>
      <c r="K179" s="46"/>
      <c r="L179" s="46"/>
      <c r="M179" s="46"/>
      <c r="N179" s="46"/>
      <c r="O179" s="46"/>
      <c r="P179" s="46"/>
      <c r="Q179" s="46"/>
      <c r="R179" s="46"/>
      <c r="S179" s="46"/>
    </row>
    <row r="180" spans="1:19" ht="18.75">
      <c r="A180" s="91"/>
      <c r="B180" s="46"/>
      <c r="C180" s="46"/>
      <c r="D180" s="46"/>
      <c r="E180" s="46"/>
      <c r="F180" s="46"/>
      <c r="G180" s="46"/>
      <c r="H180" s="46"/>
      <c r="I180" s="46"/>
      <c r="J180" s="46"/>
      <c r="K180" s="46"/>
      <c r="L180" s="46"/>
      <c r="M180" s="46"/>
      <c r="N180" s="46"/>
      <c r="O180" s="46"/>
      <c r="P180" s="46"/>
      <c r="Q180" s="46"/>
      <c r="R180" s="46"/>
      <c r="S180" s="46"/>
    </row>
    <row r="181" spans="1:19" ht="18.75">
      <c r="A181" s="91"/>
      <c r="B181" s="46"/>
      <c r="C181" s="46"/>
      <c r="D181" s="46"/>
      <c r="E181" s="46"/>
      <c r="F181" s="46"/>
      <c r="G181" s="46"/>
      <c r="H181" s="46"/>
      <c r="I181" s="46"/>
      <c r="J181" s="46"/>
      <c r="K181" s="46"/>
      <c r="L181" s="46"/>
      <c r="M181" s="46"/>
      <c r="N181" s="46"/>
      <c r="O181" s="46"/>
      <c r="P181" s="46"/>
      <c r="Q181" s="46"/>
      <c r="R181" s="46"/>
      <c r="S181" s="46"/>
    </row>
    <row r="182" spans="1:19" ht="18.75">
      <c r="A182" s="91"/>
      <c r="B182" s="46"/>
      <c r="C182" s="46"/>
      <c r="D182" s="46"/>
      <c r="E182" s="46"/>
      <c r="F182" s="46"/>
      <c r="G182" s="46"/>
      <c r="H182" s="46"/>
      <c r="I182" s="46"/>
      <c r="J182" s="46"/>
      <c r="K182" s="46"/>
      <c r="L182" s="46"/>
      <c r="M182" s="46"/>
      <c r="N182" s="46"/>
      <c r="O182" s="46"/>
      <c r="P182" s="46"/>
      <c r="Q182" s="46"/>
      <c r="R182" s="46"/>
      <c r="S182" s="46"/>
    </row>
    <row r="183" spans="1:19" ht="18.75">
      <c r="A183" s="91"/>
      <c r="B183" s="46"/>
      <c r="C183" s="46"/>
      <c r="D183" s="46"/>
      <c r="E183" s="46"/>
      <c r="F183" s="46"/>
      <c r="G183" s="46"/>
      <c r="H183" s="46"/>
      <c r="I183" s="46"/>
      <c r="J183" s="46"/>
      <c r="K183" s="46"/>
      <c r="L183" s="46"/>
      <c r="M183" s="46"/>
      <c r="N183" s="46"/>
      <c r="O183" s="46"/>
      <c r="P183" s="46"/>
      <c r="Q183" s="46"/>
      <c r="R183" s="46"/>
      <c r="S183" s="46"/>
    </row>
    <row r="184" spans="1:19" ht="18.75">
      <c r="A184" s="91"/>
      <c r="B184" s="46"/>
      <c r="C184" s="46"/>
      <c r="D184" s="46"/>
      <c r="E184" s="46"/>
      <c r="F184" s="46"/>
      <c r="G184" s="46"/>
      <c r="H184" s="46"/>
      <c r="I184" s="46"/>
      <c r="J184" s="46"/>
      <c r="K184" s="46"/>
      <c r="L184" s="46"/>
      <c r="M184" s="46"/>
      <c r="N184" s="46"/>
      <c r="O184" s="46"/>
      <c r="P184" s="46"/>
      <c r="Q184" s="46"/>
      <c r="R184" s="46"/>
      <c r="S184" s="46"/>
    </row>
    <row r="185" spans="1:19" ht="18.75">
      <c r="A185" s="91"/>
      <c r="B185" s="46"/>
      <c r="C185" s="46"/>
      <c r="D185" s="46"/>
      <c r="E185" s="46"/>
      <c r="F185" s="46"/>
      <c r="G185" s="46"/>
      <c r="H185" s="46"/>
      <c r="I185" s="46"/>
      <c r="J185" s="46"/>
      <c r="K185" s="46"/>
      <c r="L185" s="46"/>
      <c r="M185" s="46"/>
      <c r="N185" s="46"/>
      <c r="O185" s="46"/>
      <c r="P185" s="46"/>
      <c r="Q185" s="46"/>
      <c r="R185" s="46"/>
      <c r="S185" s="46"/>
    </row>
    <row r="186" spans="1:19" ht="18.75">
      <c r="A186" s="91"/>
      <c r="B186" s="46"/>
      <c r="C186" s="46"/>
      <c r="D186" s="46"/>
      <c r="E186" s="46"/>
      <c r="F186" s="46"/>
      <c r="G186" s="46"/>
      <c r="H186" s="46"/>
      <c r="I186" s="46"/>
      <c r="J186" s="46"/>
      <c r="K186" s="46"/>
      <c r="L186" s="46"/>
      <c r="M186" s="46"/>
      <c r="N186" s="46"/>
      <c r="O186" s="46"/>
      <c r="P186" s="46"/>
      <c r="Q186" s="46"/>
      <c r="R186" s="46"/>
      <c r="S186" s="46"/>
    </row>
    <row r="187" spans="1:19" ht="18.75">
      <c r="A187" s="91"/>
      <c r="B187" s="46"/>
      <c r="C187" s="46"/>
      <c r="D187" s="46"/>
      <c r="E187" s="46"/>
      <c r="F187" s="46"/>
      <c r="G187" s="46"/>
      <c r="H187" s="46"/>
      <c r="I187" s="46"/>
      <c r="J187" s="46"/>
      <c r="K187" s="46"/>
      <c r="L187" s="46"/>
      <c r="M187" s="46"/>
      <c r="N187" s="46"/>
      <c r="O187" s="46"/>
      <c r="P187" s="46"/>
      <c r="Q187" s="46"/>
      <c r="R187" s="46"/>
      <c r="S187" s="46"/>
    </row>
    <row r="188" spans="1:19" ht="18.75">
      <c r="A188" s="91"/>
      <c r="B188" s="46"/>
      <c r="C188" s="46"/>
      <c r="D188" s="46"/>
      <c r="E188" s="46"/>
      <c r="F188" s="46"/>
      <c r="G188" s="46"/>
      <c r="H188" s="46"/>
      <c r="I188" s="46"/>
      <c r="J188" s="46"/>
      <c r="K188" s="46"/>
      <c r="L188" s="46"/>
      <c r="M188" s="46"/>
      <c r="N188" s="46"/>
      <c r="O188" s="46"/>
      <c r="P188" s="46"/>
      <c r="Q188" s="46"/>
      <c r="R188" s="46"/>
      <c r="S188" s="46"/>
    </row>
    <row r="189" spans="1:19" ht="18.75">
      <c r="A189" s="91"/>
      <c r="B189" s="46"/>
      <c r="C189" s="46"/>
      <c r="D189" s="46"/>
      <c r="E189" s="46"/>
      <c r="F189" s="46"/>
      <c r="G189" s="46"/>
      <c r="H189" s="46"/>
      <c r="I189" s="46"/>
      <c r="J189" s="46"/>
      <c r="K189" s="46"/>
      <c r="L189" s="46"/>
      <c r="M189" s="46"/>
      <c r="N189" s="46"/>
      <c r="O189" s="46"/>
      <c r="P189" s="46"/>
      <c r="Q189" s="46"/>
      <c r="R189" s="46"/>
      <c r="S189" s="46"/>
    </row>
    <row r="190" spans="1:19" ht="18.75">
      <c r="A190" s="91"/>
      <c r="B190" s="46"/>
      <c r="C190" s="46"/>
      <c r="D190" s="46"/>
      <c r="E190" s="46"/>
      <c r="F190" s="46"/>
      <c r="G190" s="46"/>
      <c r="H190" s="46"/>
      <c r="I190" s="46"/>
      <c r="J190" s="46"/>
      <c r="K190" s="46"/>
      <c r="L190" s="46"/>
      <c r="M190" s="46"/>
      <c r="N190" s="46"/>
      <c r="O190" s="46"/>
      <c r="P190" s="46"/>
      <c r="Q190" s="46"/>
      <c r="R190" s="46"/>
      <c r="S190" s="46"/>
    </row>
    <row r="191" spans="1:19" ht="18.75">
      <c r="A191" s="91"/>
      <c r="B191" s="46"/>
      <c r="C191" s="46"/>
      <c r="D191" s="46"/>
      <c r="E191" s="46"/>
      <c r="F191" s="46"/>
      <c r="G191" s="46"/>
      <c r="H191" s="46"/>
      <c r="I191" s="46"/>
      <c r="J191" s="46"/>
      <c r="K191" s="46"/>
      <c r="L191" s="46"/>
      <c r="M191" s="46"/>
      <c r="N191" s="46"/>
      <c r="O191" s="46"/>
      <c r="P191" s="46"/>
      <c r="Q191" s="46"/>
      <c r="R191" s="46"/>
      <c r="S191" s="46"/>
    </row>
    <row r="192" spans="1:19" ht="18.75">
      <c r="A192" s="91"/>
      <c r="B192" s="46"/>
      <c r="C192" s="46"/>
      <c r="D192" s="46"/>
      <c r="E192" s="46"/>
      <c r="F192" s="46"/>
      <c r="G192" s="46"/>
      <c r="H192" s="46"/>
      <c r="I192" s="46"/>
      <c r="J192" s="46"/>
      <c r="K192" s="46"/>
      <c r="L192" s="46"/>
      <c r="M192" s="46"/>
      <c r="N192" s="46"/>
      <c r="O192" s="46"/>
      <c r="P192" s="46"/>
      <c r="Q192" s="46"/>
      <c r="R192" s="46"/>
      <c r="S192" s="46"/>
    </row>
    <row r="193" spans="1:19" ht="18.75">
      <c r="A193" s="91"/>
      <c r="B193" s="46"/>
      <c r="C193" s="46"/>
      <c r="D193" s="46"/>
      <c r="E193" s="46"/>
      <c r="F193" s="46"/>
      <c r="G193" s="46"/>
      <c r="H193" s="46"/>
      <c r="I193" s="46"/>
      <c r="J193" s="46"/>
      <c r="K193" s="46"/>
      <c r="L193" s="46"/>
      <c r="M193" s="46"/>
      <c r="N193" s="46"/>
      <c r="O193" s="46"/>
      <c r="P193" s="46"/>
      <c r="Q193" s="46"/>
      <c r="R193" s="46"/>
      <c r="S193" s="46"/>
    </row>
    <row r="194" spans="1:19" ht="18.75">
      <c r="A194" s="91"/>
      <c r="B194" s="46"/>
      <c r="C194" s="46"/>
      <c r="D194" s="46"/>
      <c r="E194" s="46"/>
      <c r="F194" s="46"/>
      <c r="G194" s="46"/>
      <c r="H194" s="46"/>
      <c r="I194" s="46"/>
      <c r="J194" s="46"/>
      <c r="K194" s="46"/>
      <c r="L194" s="46"/>
      <c r="M194" s="46"/>
      <c r="N194" s="46"/>
      <c r="O194" s="46"/>
      <c r="P194" s="46"/>
      <c r="Q194" s="46"/>
      <c r="R194" s="46"/>
      <c r="S194" s="46"/>
    </row>
    <row r="195" spans="1:19" ht="18.75">
      <c r="A195" s="91"/>
      <c r="B195" s="46"/>
      <c r="C195" s="46"/>
      <c r="D195" s="46"/>
      <c r="E195" s="46"/>
      <c r="F195" s="46"/>
      <c r="G195" s="46"/>
      <c r="H195" s="46"/>
      <c r="I195" s="46"/>
      <c r="J195" s="46"/>
      <c r="K195" s="46"/>
      <c r="L195" s="46"/>
      <c r="M195" s="46"/>
      <c r="N195" s="46"/>
      <c r="O195" s="46"/>
      <c r="P195" s="46"/>
      <c r="Q195" s="46"/>
      <c r="R195" s="46"/>
      <c r="S195" s="46"/>
    </row>
    <row r="196" spans="1:19" ht="18.75">
      <c r="A196" s="91"/>
      <c r="B196" s="46"/>
      <c r="C196" s="46"/>
      <c r="D196" s="46"/>
      <c r="E196" s="46"/>
      <c r="F196" s="46"/>
      <c r="G196" s="46"/>
      <c r="H196" s="46"/>
      <c r="I196" s="46"/>
      <c r="J196" s="46"/>
      <c r="K196" s="46"/>
      <c r="L196" s="46"/>
      <c r="M196" s="46"/>
      <c r="N196" s="46"/>
      <c r="O196" s="46"/>
      <c r="P196" s="46"/>
      <c r="Q196" s="46"/>
      <c r="R196" s="46"/>
      <c r="S196" s="46"/>
    </row>
    <row r="197" spans="1:19" ht="18.75">
      <c r="A197" s="91"/>
      <c r="B197" s="46"/>
      <c r="C197" s="46"/>
      <c r="D197" s="46"/>
      <c r="E197" s="46"/>
      <c r="F197" s="46"/>
      <c r="G197" s="46"/>
      <c r="H197" s="46"/>
      <c r="I197" s="46"/>
      <c r="J197" s="46"/>
      <c r="K197" s="46"/>
      <c r="L197" s="46"/>
      <c r="M197" s="46"/>
      <c r="N197" s="46"/>
      <c r="O197" s="46"/>
      <c r="P197" s="46"/>
      <c r="Q197" s="46"/>
      <c r="R197" s="46"/>
      <c r="S197" s="46"/>
    </row>
    <row r="198" spans="1:19" ht="18.75">
      <c r="A198" s="91"/>
      <c r="B198" s="46"/>
      <c r="C198" s="46"/>
      <c r="D198" s="46"/>
      <c r="E198" s="46"/>
      <c r="F198" s="46"/>
      <c r="G198" s="46"/>
      <c r="H198" s="46"/>
      <c r="I198" s="46"/>
      <c r="J198" s="46"/>
      <c r="K198" s="46"/>
      <c r="L198" s="46"/>
      <c r="M198" s="46"/>
      <c r="N198" s="46"/>
      <c r="O198" s="46"/>
      <c r="P198" s="46"/>
      <c r="Q198" s="46"/>
      <c r="R198" s="46"/>
      <c r="S198" s="46"/>
    </row>
    <row r="199" spans="1:19" ht="18.75">
      <c r="A199" s="91"/>
      <c r="B199" s="46"/>
      <c r="C199" s="46"/>
      <c r="D199" s="46"/>
      <c r="E199" s="46"/>
      <c r="F199" s="46"/>
      <c r="G199" s="46"/>
      <c r="H199" s="46"/>
      <c r="I199" s="46"/>
      <c r="J199" s="46"/>
      <c r="K199" s="46"/>
      <c r="L199" s="46"/>
      <c r="M199" s="46"/>
      <c r="N199" s="46"/>
      <c r="O199" s="46"/>
      <c r="P199" s="46"/>
      <c r="Q199" s="46"/>
      <c r="R199" s="46"/>
      <c r="S199" s="46"/>
    </row>
    <row r="200" spans="1:19" ht="18.75">
      <c r="A200" s="91"/>
      <c r="B200" s="46"/>
      <c r="C200" s="46"/>
      <c r="D200" s="46"/>
      <c r="E200" s="46"/>
      <c r="F200" s="46"/>
      <c r="G200" s="46"/>
      <c r="H200" s="46"/>
      <c r="I200" s="46"/>
      <c r="J200" s="46"/>
      <c r="K200" s="46"/>
      <c r="L200" s="46"/>
      <c r="M200" s="46"/>
      <c r="N200" s="46"/>
      <c r="O200" s="46"/>
      <c r="P200" s="46"/>
      <c r="Q200" s="46"/>
      <c r="R200" s="46"/>
      <c r="S200" s="46"/>
    </row>
    <row r="201" spans="1:19" ht="18.75">
      <c r="A201" s="91"/>
      <c r="B201" s="46"/>
      <c r="C201" s="46"/>
      <c r="D201" s="46"/>
      <c r="E201" s="46"/>
      <c r="F201" s="46"/>
      <c r="G201" s="46"/>
      <c r="H201" s="46"/>
      <c r="I201" s="46"/>
      <c r="J201" s="46"/>
      <c r="K201" s="46"/>
      <c r="L201" s="46"/>
      <c r="M201" s="46"/>
      <c r="N201" s="46"/>
      <c r="O201" s="46"/>
      <c r="P201" s="46"/>
      <c r="Q201" s="46"/>
      <c r="R201" s="46"/>
      <c r="S201" s="46"/>
    </row>
    <row r="202" spans="1:19" ht="18.75">
      <c r="A202" s="91"/>
      <c r="B202" s="46"/>
      <c r="C202" s="46"/>
      <c r="D202" s="46"/>
      <c r="E202" s="46"/>
      <c r="F202" s="46"/>
      <c r="G202" s="46"/>
      <c r="H202" s="46"/>
      <c r="I202" s="46"/>
      <c r="J202" s="46"/>
      <c r="K202" s="46"/>
      <c r="L202" s="46"/>
      <c r="M202" s="46"/>
      <c r="N202" s="46"/>
      <c r="O202" s="46"/>
      <c r="P202" s="46"/>
      <c r="Q202" s="46"/>
      <c r="R202" s="46"/>
      <c r="S202" s="46"/>
    </row>
    <row r="203" spans="1:19" ht="18.75">
      <c r="A203" s="91"/>
      <c r="B203" s="46"/>
      <c r="C203" s="46"/>
      <c r="D203" s="46"/>
      <c r="E203" s="46"/>
      <c r="F203" s="46"/>
      <c r="G203" s="46"/>
      <c r="H203" s="46"/>
      <c r="I203" s="46"/>
      <c r="J203" s="46"/>
      <c r="K203" s="46"/>
      <c r="L203" s="46"/>
      <c r="M203" s="46"/>
      <c r="N203" s="46"/>
      <c r="O203" s="46"/>
      <c r="P203" s="46"/>
      <c r="Q203" s="46"/>
      <c r="R203" s="46"/>
      <c r="S203" s="46"/>
    </row>
    <row r="204" spans="1:19" ht="18.75">
      <c r="A204" s="91"/>
      <c r="B204" s="46"/>
      <c r="C204" s="46"/>
      <c r="D204" s="46"/>
      <c r="E204" s="46"/>
      <c r="F204" s="46"/>
      <c r="G204" s="46"/>
      <c r="H204" s="46"/>
      <c r="I204" s="46"/>
      <c r="J204" s="46"/>
      <c r="K204" s="46"/>
      <c r="L204" s="46"/>
      <c r="M204" s="46"/>
      <c r="N204" s="46"/>
      <c r="O204" s="46"/>
      <c r="P204" s="46"/>
      <c r="Q204" s="46"/>
      <c r="R204" s="46"/>
      <c r="S204" s="46"/>
    </row>
    <row r="205" spans="1:19" ht="18.75">
      <c r="A205" s="91"/>
      <c r="B205" s="46"/>
      <c r="C205" s="46"/>
      <c r="D205" s="46"/>
      <c r="E205" s="46"/>
      <c r="F205" s="46"/>
      <c r="G205" s="46"/>
      <c r="H205" s="46"/>
      <c r="I205" s="46"/>
      <c r="J205" s="46"/>
      <c r="K205" s="46"/>
      <c r="L205" s="46"/>
      <c r="M205" s="46"/>
      <c r="N205" s="46"/>
      <c r="O205" s="46"/>
      <c r="P205" s="46"/>
      <c r="Q205" s="46"/>
      <c r="R205" s="46"/>
      <c r="S205" s="46"/>
    </row>
    <row r="206" spans="1:19" ht="18.75">
      <c r="A206" s="91"/>
      <c r="B206" s="46"/>
      <c r="C206" s="46"/>
      <c r="D206" s="46"/>
      <c r="E206" s="46"/>
      <c r="F206" s="46"/>
      <c r="G206" s="46"/>
      <c r="H206" s="46"/>
      <c r="I206" s="46"/>
      <c r="J206" s="46"/>
      <c r="K206" s="46"/>
      <c r="L206" s="46"/>
      <c r="M206" s="46"/>
      <c r="N206" s="46"/>
      <c r="O206" s="46"/>
      <c r="P206" s="46"/>
      <c r="Q206" s="46"/>
      <c r="R206" s="46"/>
      <c r="S206" s="46"/>
    </row>
    <row r="207" spans="1:19" ht="18.75">
      <c r="A207" s="91"/>
      <c r="B207" s="46"/>
      <c r="C207" s="46"/>
      <c r="D207" s="46"/>
      <c r="E207" s="46"/>
      <c r="F207" s="46"/>
      <c r="G207" s="46"/>
      <c r="H207" s="46"/>
      <c r="I207" s="46"/>
      <c r="J207" s="46"/>
      <c r="K207" s="46"/>
      <c r="L207" s="46"/>
      <c r="M207" s="46"/>
      <c r="N207" s="46"/>
      <c r="O207" s="46"/>
      <c r="P207" s="46"/>
      <c r="Q207" s="46"/>
      <c r="R207" s="46"/>
      <c r="S207" s="46"/>
    </row>
    <row r="208" spans="1:19" ht="18.75">
      <c r="A208" s="91"/>
      <c r="B208" s="46"/>
      <c r="C208" s="46"/>
      <c r="D208" s="46"/>
      <c r="E208" s="46"/>
      <c r="F208" s="46"/>
      <c r="G208" s="46"/>
      <c r="H208" s="46"/>
      <c r="I208" s="46"/>
      <c r="J208" s="46"/>
      <c r="K208" s="46"/>
      <c r="L208" s="46"/>
      <c r="M208" s="46"/>
      <c r="N208" s="46"/>
      <c r="O208" s="46"/>
      <c r="P208" s="46"/>
      <c r="Q208" s="46"/>
      <c r="R208" s="46"/>
      <c r="S208" s="46"/>
    </row>
    <row r="209" spans="1:19" ht="18.75">
      <c r="A209" s="91"/>
      <c r="B209" s="46"/>
      <c r="C209" s="46"/>
      <c r="D209" s="46"/>
      <c r="E209" s="46"/>
      <c r="F209" s="46"/>
      <c r="G209" s="46"/>
      <c r="H209" s="46"/>
      <c r="I209" s="46"/>
      <c r="J209" s="46"/>
      <c r="K209" s="46"/>
      <c r="L209" s="46"/>
      <c r="M209" s="46"/>
      <c r="N209" s="46"/>
      <c r="O209" s="46"/>
      <c r="P209" s="46"/>
      <c r="Q209" s="46"/>
      <c r="R209" s="46"/>
      <c r="S209" s="46"/>
    </row>
    <row r="210" spans="1:19" ht="18.75">
      <c r="A210" s="91"/>
      <c r="B210" s="46"/>
      <c r="C210" s="46"/>
      <c r="D210" s="46"/>
      <c r="E210" s="46"/>
      <c r="F210" s="46"/>
      <c r="G210" s="46"/>
      <c r="H210" s="46"/>
      <c r="I210" s="46"/>
      <c r="J210" s="46"/>
      <c r="K210" s="46"/>
      <c r="L210" s="46"/>
      <c r="M210" s="46"/>
      <c r="N210" s="46"/>
      <c r="O210" s="46"/>
      <c r="P210" s="46"/>
      <c r="Q210" s="46"/>
      <c r="R210" s="46"/>
      <c r="S210" s="46"/>
    </row>
    <row r="211" spans="1:19" ht="18.75">
      <c r="A211" s="91"/>
      <c r="B211" s="46"/>
      <c r="C211" s="46"/>
      <c r="D211" s="46"/>
      <c r="E211" s="46"/>
      <c r="F211" s="46"/>
      <c r="G211" s="46"/>
      <c r="H211" s="46"/>
      <c r="I211" s="46"/>
      <c r="J211" s="46"/>
      <c r="K211" s="46"/>
      <c r="L211" s="46"/>
      <c r="M211" s="46"/>
      <c r="N211" s="46"/>
      <c r="O211" s="46"/>
      <c r="P211" s="46"/>
      <c r="Q211" s="46"/>
      <c r="R211" s="46"/>
      <c r="S211" s="46"/>
    </row>
    <row r="212" spans="1:19" ht="18.75">
      <c r="A212" s="91"/>
      <c r="B212" s="46"/>
      <c r="C212" s="46"/>
      <c r="D212" s="46"/>
      <c r="E212" s="46"/>
      <c r="F212" s="46"/>
      <c r="G212" s="46"/>
      <c r="H212" s="46"/>
      <c r="I212" s="46"/>
      <c r="J212" s="46"/>
      <c r="K212" s="46"/>
      <c r="L212" s="46"/>
      <c r="M212" s="46"/>
      <c r="N212" s="46"/>
      <c r="O212" s="46"/>
      <c r="P212" s="46"/>
      <c r="Q212" s="46"/>
      <c r="R212" s="46"/>
      <c r="S212" s="46"/>
    </row>
    <row r="213" spans="1:19" ht="18.75">
      <c r="A213" s="91"/>
      <c r="B213" s="46"/>
      <c r="C213" s="46"/>
      <c r="D213" s="46"/>
      <c r="E213" s="46"/>
      <c r="F213" s="46"/>
      <c r="G213" s="46"/>
      <c r="H213" s="46"/>
      <c r="I213" s="46"/>
      <c r="J213" s="46"/>
      <c r="K213" s="46"/>
      <c r="L213" s="46"/>
      <c r="M213" s="46"/>
      <c r="N213" s="46"/>
      <c r="O213" s="46"/>
      <c r="P213" s="46"/>
      <c r="Q213" s="46"/>
      <c r="R213" s="46"/>
      <c r="S213" s="46"/>
    </row>
    <row r="214" spans="1:19" ht="18.75">
      <c r="A214" s="91"/>
      <c r="B214" s="46"/>
      <c r="C214" s="46"/>
      <c r="D214" s="46"/>
      <c r="E214" s="46"/>
      <c r="F214" s="46"/>
      <c r="G214" s="46"/>
      <c r="H214" s="46"/>
      <c r="I214" s="46"/>
      <c r="J214" s="46"/>
      <c r="K214" s="46"/>
      <c r="L214" s="46"/>
      <c r="M214" s="46"/>
      <c r="N214" s="46"/>
      <c r="O214" s="46"/>
      <c r="P214" s="46"/>
      <c r="Q214" s="46"/>
      <c r="R214" s="46"/>
      <c r="S214" s="46"/>
    </row>
    <row r="215" spans="1:19" ht="18.75">
      <c r="A215" s="91"/>
      <c r="B215" s="46"/>
      <c r="C215" s="46"/>
      <c r="D215" s="46"/>
      <c r="E215" s="46"/>
      <c r="F215" s="46"/>
      <c r="G215" s="46"/>
      <c r="H215" s="46"/>
      <c r="I215" s="46"/>
      <c r="J215" s="46"/>
      <c r="K215" s="46"/>
      <c r="L215" s="46"/>
      <c r="M215" s="46"/>
      <c r="N215" s="46"/>
      <c r="O215" s="46"/>
      <c r="P215" s="46"/>
      <c r="Q215" s="46"/>
      <c r="R215" s="46"/>
      <c r="S215" s="46"/>
    </row>
    <row r="216" spans="1:19" ht="18.75">
      <c r="A216" s="91"/>
      <c r="B216" s="46"/>
      <c r="C216" s="46"/>
      <c r="D216" s="46"/>
      <c r="E216" s="46"/>
      <c r="F216" s="46"/>
      <c r="G216" s="46"/>
      <c r="H216" s="46"/>
      <c r="I216" s="46"/>
      <c r="J216" s="46"/>
      <c r="K216" s="46"/>
      <c r="L216" s="46"/>
      <c r="M216" s="46"/>
      <c r="N216" s="46"/>
      <c r="O216" s="46"/>
      <c r="P216" s="46"/>
      <c r="Q216" s="46"/>
      <c r="R216" s="46"/>
      <c r="S216" s="46"/>
    </row>
    <row r="217" spans="1:19" ht="18.75">
      <c r="A217" s="91"/>
      <c r="B217" s="46"/>
      <c r="C217" s="46"/>
      <c r="D217" s="46"/>
      <c r="E217" s="46"/>
      <c r="F217" s="46"/>
      <c r="G217" s="46"/>
      <c r="H217" s="46"/>
      <c r="I217" s="46"/>
      <c r="J217" s="46"/>
      <c r="K217" s="46"/>
      <c r="L217" s="46"/>
      <c r="M217" s="46"/>
      <c r="N217" s="46"/>
      <c r="O217" s="46"/>
      <c r="P217" s="46"/>
      <c r="Q217" s="46"/>
      <c r="R217" s="46"/>
      <c r="S217" s="46"/>
    </row>
    <row r="218" spans="1:19" ht="18.75">
      <c r="A218" s="91"/>
      <c r="B218" s="46"/>
      <c r="C218" s="46"/>
      <c r="D218" s="46"/>
      <c r="E218" s="46"/>
      <c r="F218" s="46"/>
      <c r="G218" s="46"/>
      <c r="H218" s="46"/>
      <c r="I218" s="46"/>
      <c r="J218" s="46"/>
      <c r="K218" s="46"/>
      <c r="L218" s="46"/>
      <c r="M218" s="46"/>
      <c r="N218" s="46"/>
      <c r="O218" s="46"/>
      <c r="P218" s="46"/>
      <c r="Q218" s="46"/>
      <c r="R218" s="46"/>
      <c r="S218" s="46"/>
    </row>
    <row r="219" spans="1:19" ht="18.75">
      <c r="A219" s="91"/>
      <c r="B219" s="46"/>
      <c r="C219" s="46"/>
      <c r="D219" s="46"/>
      <c r="E219" s="46"/>
      <c r="F219" s="46"/>
      <c r="G219" s="46"/>
      <c r="H219" s="46"/>
      <c r="I219" s="46"/>
      <c r="J219" s="46"/>
      <c r="K219" s="46"/>
      <c r="L219" s="46"/>
      <c r="M219" s="46"/>
      <c r="N219" s="46"/>
      <c r="O219" s="46"/>
      <c r="P219" s="46"/>
      <c r="Q219" s="46"/>
      <c r="R219" s="46"/>
      <c r="S219" s="46"/>
    </row>
    <row r="220" spans="1:19" ht="18.75">
      <c r="A220" s="91"/>
      <c r="B220" s="46"/>
      <c r="C220" s="46"/>
      <c r="D220" s="46"/>
      <c r="E220" s="46"/>
      <c r="F220" s="46"/>
      <c r="G220" s="46"/>
      <c r="H220" s="46"/>
      <c r="I220" s="46"/>
      <c r="J220" s="46"/>
      <c r="K220" s="46"/>
      <c r="L220" s="46"/>
      <c r="M220" s="46"/>
      <c r="N220" s="46"/>
      <c r="O220" s="46"/>
      <c r="P220" s="46"/>
      <c r="Q220" s="46"/>
      <c r="R220" s="46"/>
      <c r="S220" s="46"/>
    </row>
    <row r="221" spans="1:19" ht="18.75">
      <c r="A221" s="91"/>
      <c r="B221" s="46"/>
      <c r="C221" s="46"/>
      <c r="D221" s="46"/>
      <c r="E221" s="46"/>
      <c r="F221" s="46"/>
      <c r="G221" s="46"/>
      <c r="H221" s="46"/>
      <c r="I221" s="46"/>
      <c r="J221" s="46"/>
      <c r="K221" s="46"/>
      <c r="L221" s="46"/>
      <c r="M221" s="46"/>
      <c r="N221" s="46"/>
      <c r="O221" s="46"/>
      <c r="P221" s="46"/>
      <c r="Q221" s="46"/>
      <c r="R221" s="46"/>
      <c r="S221" s="46"/>
    </row>
    <row r="222" spans="1:19" ht="18.75">
      <c r="A222" s="91"/>
      <c r="B222" s="46"/>
      <c r="C222" s="46"/>
      <c r="D222" s="46"/>
      <c r="E222" s="46"/>
      <c r="F222" s="46"/>
      <c r="G222" s="46"/>
      <c r="H222" s="46"/>
      <c r="I222" s="46"/>
      <c r="J222" s="46"/>
      <c r="K222" s="46"/>
      <c r="L222" s="46"/>
      <c r="M222" s="46"/>
      <c r="N222" s="46"/>
      <c r="O222" s="46"/>
      <c r="P222" s="46"/>
      <c r="Q222" s="46"/>
      <c r="R222" s="46"/>
      <c r="S222" s="46"/>
    </row>
    <row r="223" spans="1:19" ht="18.75">
      <c r="A223" s="91"/>
      <c r="B223" s="46"/>
      <c r="C223" s="46"/>
      <c r="D223" s="46"/>
      <c r="E223" s="46"/>
      <c r="F223" s="46"/>
      <c r="G223" s="46"/>
      <c r="H223" s="46"/>
      <c r="I223" s="46"/>
      <c r="J223" s="46"/>
      <c r="K223" s="46"/>
      <c r="L223" s="46"/>
      <c r="M223" s="46"/>
      <c r="N223" s="46"/>
      <c r="O223" s="46"/>
      <c r="P223" s="46"/>
      <c r="Q223" s="46"/>
      <c r="R223" s="46"/>
      <c r="S223" s="46"/>
    </row>
    <row r="224" spans="1:19" ht="18.75">
      <c r="A224" s="91"/>
      <c r="B224" s="46"/>
      <c r="C224" s="46"/>
      <c r="D224" s="46"/>
      <c r="E224" s="46"/>
      <c r="F224" s="46"/>
      <c r="G224" s="46"/>
      <c r="H224" s="46"/>
      <c r="I224" s="46"/>
      <c r="J224" s="46"/>
      <c r="K224" s="46"/>
      <c r="L224" s="46"/>
      <c r="M224" s="46"/>
      <c r="N224" s="46"/>
      <c r="O224" s="46"/>
      <c r="P224" s="46"/>
      <c r="Q224" s="46"/>
      <c r="R224" s="46"/>
      <c r="S224" s="46"/>
    </row>
    <row r="225" spans="1:19" ht="18.75">
      <c r="A225" s="91"/>
      <c r="B225" s="46"/>
      <c r="C225" s="46"/>
      <c r="D225" s="46"/>
      <c r="E225" s="46"/>
      <c r="F225" s="46"/>
      <c r="G225" s="46"/>
      <c r="H225" s="46"/>
      <c r="I225" s="46"/>
      <c r="J225" s="46"/>
      <c r="K225" s="46"/>
      <c r="L225" s="46"/>
      <c r="M225" s="46"/>
      <c r="N225" s="46"/>
      <c r="O225" s="46"/>
      <c r="P225" s="46"/>
      <c r="Q225" s="46"/>
      <c r="R225" s="46"/>
      <c r="S225" s="46"/>
    </row>
    <row r="226" spans="1:19" ht="18.75">
      <c r="A226" s="91"/>
      <c r="B226" s="46"/>
      <c r="C226" s="46"/>
      <c r="D226" s="46"/>
      <c r="E226" s="46"/>
      <c r="F226" s="46"/>
      <c r="G226" s="46"/>
      <c r="H226" s="46"/>
      <c r="I226" s="46"/>
      <c r="J226" s="46"/>
      <c r="K226" s="46"/>
      <c r="L226" s="46"/>
      <c r="M226" s="46"/>
      <c r="N226" s="46"/>
      <c r="O226" s="46"/>
      <c r="P226" s="46"/>
      <c r="Q226" s="46"/>
      <c r="R226" s="46"/>
      <c r="S226" s="46"/>
    </row>
    <row r="227" spans="1:19" ht="18.75">
      <c r="A227" s="91"/>
      <c r="B227" s="46"/>
      <c r="C227" s="46"/>
      <c r="D227" s="46"/>
      <c r="E227" s="46"/>
      <c r="F227" s="46"/>
      <c r="G227" s="46"/>
      <c r="H227" s="46"/>
      <c r="I227" s="46"/>
      <c r="J227" s="46"/>
      <c r="K227" s="46"/>
      <c r="L227" s="46"/>
      <c r="M227" s="46"/>
      <c r="N227" s="46"/>
      <c r="O227" s="46"/>
      <c r="P227" s="46"/>
      <c r="Q227" s="46"/>
      <c r="R227" s="46"/>
      <c r="S227" s="46"/>
    </row>
    <row r="228" spans="1:19" ht="18.75">
      <c r="A228" s="91"/>
      <c r="B228" s="46"/>
      <c r="C228" s="46"/>
      <c r="D228" s="46"/>
      <c r="E228" s="46"/>
      <c r="F228" s="46"/>
      <c r="G228" s="46"/>
      <c r="H228" s="46"/>
      <c r="I228" s="46"/>
      <c r="J228" s="46"/>
      <c r="K228" s="46"/>
      <c r="L228" s="46"/>
      <c r="M228" s="46"/>
      <c r="N228" s="46"/>
      <c r="O228" s="46"/>
      <c r="P228" s="46"/>
      <c r="Q228" s="46"/>
      <c r="R228" s="46"/>
      <c r="S228" s="46"/>
    </row>
    <row r="229" spans="1:19" ht="18.75">
      <c r="A229" s="91"/>
      <c r="B229" s="46"/>
      <c r="C229" s="46"/>
      <c r="D229" s="46"/>
      <c r="E229" s="46"/>
      <c r="F229" s="46"/>
      <c r="G229" s="46"/>
      <c r="H229" s="46"/>
      <c r="I229" s="46"/>
      <c r="J229" s="46"/>
      <c r="K229" s="46"/>
      <c r="L229" s="46"/>
      <c r="M229" s="46"/>
      <c r="N229" s="46"/>
      <c r="O229" s="46"/>
      <c r="P229" s="46"/>
      <c r="Q229" s="46"/>
      <c r="R229" s="46"/>
      <c r="S229" s="46"/>
    </row>
    <row r="230" spans="1:19" ht="18.75">
      <c r="A230" s="91"/>
      <c r="B230" s="46"/>
      <c r="C230" s="46"/>
      <c r="D230" s="46"/>
      <c r="E230" s="46"/>
      <c r="F230" s="46"/>
      <c r="G230" s="46"/>
      <c r="H230" s="46"/>
      <c r="I230" s="46"/>
      <c r="J230" s="46"/>
      <c r="K230" s="46"/>
      <c r="L230" s="46"/>
      <c r="M230" s="46"/>
      <c r="N230" s="46"/>
      <c r="O230" s="46"/>
      <c r="P230" s="46"/>
      <c r="Q230" s="46"/>
      <c r="R230" s="46"/>
      <c r="S230" s="46"/>
    </row>
    <row r="231" spans="1:19" ht="18.75">
      <c r="A231" s="91"/>
      <c r="B231" s="46"/>
      <c r="C231" s="46"/>
      <c r="D231" s="46"/>
      <c r="E231" s="46"/>
      <c r="F231" s="46"/>
      <c r="G231" s="46"/>
      <c r="H231" s="46"/>
      <c r="I231" s="46"/>
      <c r="J231" s="46"/>
      <c r="K231" s="46"/>
      <c r="L231" s="46"/>
      <c r="M231" s="46"/>
      <c r="N231" s="46"/>
      <c r="O231" s="46"/>
      <c r="P231" s="46"/>
      <c r="Q231" s="46"/>
      <c r="R231" s="46"/>
      <c r="S231" s="46"/>
    </row>
    <row r="232" spans="1:19" ht="18.75">
      <c r="A232" s="91"/>
      <c r="B232" s="46"/>
      <c r="C232" s="46"/>
      <c r="D232" s="46"/>
      <c r="E232" s="46"/>
      <c r="F232" s="46"/>
      <c r="G232" s="46"/>
      <c r="H232" s="46"/>
      <c r="I232" s="46"/>
      <c r="J232" s="46"/>
      <c r="K232" s="46"/>
      <c r="L232" s="46"/>
      <c r="M232" s="46"/>
      <c r="N232" s="46"/>
      <c r="O232" s="46"/>
      <c r="P232" s="46"/>
      <c r="Q232" s="46"/>
      <c r="R232" s="46"/>
      <c r="S232" s="46"/>
    </row>
    <row r="233" spans="1:19" ht="18.75">
      <c r="A233" s="91"/>
      <c r="B233" s="46"/>
      <c r="C233" s="46"/>
      <c r="D233" s="46"/>
      <c r="E233" s="46"/>
      <c r="F233" s="46"/>
      <c r="G233" s="46"/>
      <c r="H233" s="46"/>
      <c r="I233" s="46"/>
      <c r="J233" s="46"/>
      <c r="K233" s="46"/>
      <c r="L233" s="46"/>
      <c r="M233" s="46"/>
      <c r="N233" s="46"/>
      <c r="O233" s="46"/>
      <c r="P233" s="46"/>
      <c r="Q233" s="46"/>
      <c r="R233" s="46"/>
      <c r="S233" s="46"/>
    </row>
    <row r="234" spans="1:19" ht="18.75">
      <c r="A234" s="91"/>
      <c r="B234" s="46"/>
      <c r="C234" s="46"/>
      <c r="D234" s="46"/>
      <c r="E234" s="46"/>
      <c r="F234" s="46"/>
      <c r="G234" s="46"/>
      <c r="H234" s="46"/>
      <c r="I234" s="46"/>
      <c r="J234" s="46"/>
      <c r="K234" s="46"/>
      <c r="L234" s="46"/>
      <c r="M234" s="46"/>
      <c r="N234" s="46"/>
      <c r="O234" s="46"/>
      <c r="P234" s="46"/>
      <c r="Q234" s="46"/>
      <c r="R234" s="46"/>
      <c r="S234" s="46"/>
    </row>
    <row r="235" spans="1:19" ht="18.75">
      <c r="A235" s="91"/>
      <c r="B235" s="46"/>
      <c r="C235" s="46"/>
      <c r="D235" s="46"/>
      <c r="E235" s="46"/>
      <c r="F235" s="46"/>
      <c r="G235" s="46"/>
      <c r="H235" s="46"/>
      <c r="I235" s="46"/>
      <c r="J235" s="46"/>
      <c r="K235" s="46"/>
      <c r="L235" s="46"/>
      <c r="M235" s="46"/>
      <c r="N235" s="46"/>
      <c r="O235" s="46"/>
      <c r="P235" s="46"/>
      <c r="Q235" s="46"/>
      <c r="R235" s="46"/>
      <c r="S235" s="46"/>
    </row>
    <row r="236" spans="1:19" ht="18.75">
      <c r="A236" s="91"/>
      <c r="B236" s="46"/>
      <c r="C236" s="46"/>
      <c r="D236" s="46"/>
      <c r="E236" s="46"/>
      <c r="F236" s="46"/>
      <c r="G236" s="46"/>
      <c r="H236" s="46"/>
      <c r="I236" s="46"/>
      <c r="J236" s="46"/>
      <c r="K236" s="46"/>
      <c r="L236" s="46"/>
      <c r="M236" s="46"/>
      <c r="N236" s="46"/>
      <c r="O236" s="46"/>
      <c r="P236" s="46"/>
      <c r="Q236" s="46"/>
      <c r="R236" s="46"/>
      <c r="S236" s="46"/>
    </row>
    <row r="237" spans="1:19" ht="18.75">
      <c r="A237" s="91"/>
      <c r="B237" s="46"/>
      <c r="C237" s="46"/>
      <c r="D237" s="46"/>
      <c r="E237" s="46"/>
      <c r="F237" s="46"/>
      <c r="G237" s="46"/>
      <c r="H237" s="46"/>
      <c r="I237" s="46"/>
      <c r="J237" s="46"/>
      <c r="K237" s="46"/>
      <c r="L237" s="46"/>
      <c r="M237" s="46"/>
      <c r="N237" s="46"/>
      <c r="O237" s="46"/>
      <c r="P237" s="46"/>
      <c r="Q237" s="46"/>
      <c r="R237" s="46"/>
      <c r="S237" s="46"/>
    </row>
    <row r="238" spans="1:19" ht="18.75">
      <c r="A238" s="91"/>
      <c r="B238" s="46"/>
      <c r="C238" s="46"/>
      <c r="D238" s="46"/>
      <c r="E238" s="46"/>
      <c r="F238" s="46"/>
      <c r="G238" s="46"/>
      <c r="H238" s="46"/>
      <c r="I238" s="46"/>
      <c r="J238" s="46"/>
      <c r="K238" s="46"/>
      <c r="L238" s="46"/>
      <c r="M238" s="46"/>
      <c r="N238" s="46"/>
      <c r="O238" s="46"/>
      <c r="P238" s="46"/>
      <c r="Q238" s="46"/>
      <c r="R238" s="46"/>
      <c r="S238" s="46"/>
    </row>
    <row r="239" spans="1:19" ht="18.75">
      <c r="A239" s="91"/>
      <c r="B239" s="46"/>
      <c r="C239" s="46"/>
      <c r="D239" s="46"/>
      <c r="E239" s="46"/>
      <c r="F239" s="46"/>
      <c r="G239" s="46"/>
      <c r="H239" s="46"/>
      <c r="I239" s="46"/>
      <c r="J239" s="46"/>
      <c r="K239" s="46"/>
      <c r="L239" s="46"/>
      <c r="M239" s="46"/>
      <c r="N239" s="46"/>
      <c r="O239" s="46"/>
      <c r="P239" s="46"/>
      <c r="Q239" s="46"/>
      <c r="R239" s="46"/>
      <c r="S239" s="46"/>
    </row>
    <row r="240" spans="1:19" ht="18.75">
      <c r="A240" s="91"/>
      <c r="B240" s="46"/>
      <c r="C240" s="46"/>
      <c r="D240" s="46"/>
      <c r="E240" s="46"/>
      <c r="F240" s="46"/>
      <c r="G240" s="46"/>
      <c r="H240" s="46"/>
      <c r="I240" s="46"/>
      <c r="J240" s="46"/>
      <c r="K240" s="46"/>
      <c r="L240" s="46"/>
      <c r="M240" s="46"/>
      <c r="N240" s="46"/>
      <c r="O240" s="46"/>
      <c r="P240" s="46"/>
      <c r="Q240" s="46"/>
      <c r="R240" s="46"/>
      <c r="S240" s="46"/>
    </row>
    <row r="241" spans="1:19" ht="18.75">
      <c r="A241" s="91"/>
      <c r="B241" s="46"/>
      <c r="C241" s="46"/>
      <c r="D241" s="46"/>
      <c r="E241" s="46"/>
      <c r="F241" s="46"/>
      <c r="G241" s="46"/>
      <c r="H241" s="46"/>
      <c r="I241" s="46"/>
      <c r="J241" s="46"/>
      <c r="K241" s="46"/>
      <c r="L241" s="46"/>
      <c r="M241" s="46"/>
      <c r="N241" s="46"/>
      <c r="O241" s="46"/>
      <c r="P241" s="46"/>
      <c r="Q241" s="46"/>
      <c r="R241" s="46"/>
      <c r="S241" s="46"/>
    </row>
    <row r="242" spans="1:19" ht="18.75">
      <c r="A242" s="91"/>
      <c r="B242" s="46"/>
      <c r="C242" s="46"/>
      <c r="D242" s="46"/>
      <c r="E242" s="46"/>
      <c r="F242" s="46"/>
      <c r="G242" s="46"/>
      <c r="H242" s="46"/>
      <c r="I242" s="46"/>
      <c r="J242" s="46"/>
      <c r="K242" s="46"/>
      <c r="L242" s="46"/>
      <c r="M242" s="46"/>
      <c r="N242" s="46"/>
      <c r="O242" s="46"/>
      <c r="P242" s="46"/>
      <c r="Q242" s="46"/>
      <c r="R242" s="46"/>
      <c r="S242" s="46"/>
    </row>
    <row r="243" spans="1:19" ht="18.75">
      <c r="A243" s="91"/>
      <c r="B243" s="46"/>
      <c r="C243" s="46"/>
      <c r="D243" s="46"/>
      <c r="E243" s="46"/>
      <c r="F243" s="46"/>
      <c r="G243" s="46"/>
      <c r="H243" s="46"/>
      <c r="I243" s="46"/>
      <c r="J243" s="46"/>
      <c r="K243" s="46"/>
      <c r="L243" s="46"/>
      <c r="M243" s="46"/>
      <c r="N243" s="46"/>
      <c r="O243" s="46"/>
      <c r="P243" s="46"/>
      <c r="Q243" s="46"/>
      <c r="R243" s="46"/>
      <c r="S243" s="46"/>
    </row>
    <row r="244" spans="1:19" ht="18.75">
      <c r="A244" s="91"/>
      <c r="B244" s="46"/>
      <c r="C244" s="46"/>
      <c r="D244" s="46"/>
      <c r="E244" s="46"/>
      <c r="F244" s="46"/>
      <c r="G244" s="46"/>
      <c r="H244" s="46"/>
      <c r="I244" s="46"/>
      <c r="J244" s="46"/>
      <c r="K244" s="46"/>
      <c r="L244" s="46"/>
      <c r="M244" s="46"/>
      <c r="N244" s="46"/>
      <c r="O244" s="46"/>
      <c r="P244" s="46"/>
      <c r="Q244" s="46"/>
      <c r="R244" s="46"/>
      <c r="S244" s="46"/>
    </row>
    <row r="245" spans="1:19" ht="18.75">
      <c r="A245" s="91"/>
      <c r="B245" s="46"/>
      <c r="C245" s="46"/>
      <c r="D245" s="46"/>
      <c r="E245" s="46"/>
      <c r="F245" s="46"/>
      <c r="G245" s="46"/>
      <c r="H245" s="46"/>
      <c r="I245" s="46"/>
      <c r="J245" s="46"/>
      <c r="K245" s="46"/>
      <c r="L245" s="46"/>
      <c r="M245" s="46"/>
      <c r="N245" s="46"/>
      <c r="O245" s="46"/>
      <c r="P245" s="46"/>
      <c r="Q245" s="46"/>
      <c r="R245" s="46"/>
      <c r="S245" s="46"/>
    </row>
    <row r="246" spans="1:19" ht="18.75">
      <c r="A246" s="91"/>
      <c r="B246" s="46"/>
      <c r="C246" s="46"/>
      <c r="D246" s="46"/>
      <c r="E246" s="46"/>
      <c r="F246" s="46"/>
      <c r="G246" s="46"/>
      <c r="H246" s="46"/>
      <c r="I246" s="46"/>
      <c r="J246" s="46"/>
      <c r="K246" s="46"/>
      <c r="L246" s="46"/>
      <c r="M246" s="46"/>
      <c r="N246" s="46"/>
      <c r="O246" s="46"/>
      <c r="P246" s="46"/>
      <c r="Q246" s="46"/>
      <c r="R246" s="46"/>
      <c r="S246" s="46"/>
    </row>
    <row r="247" spans="1:19" ht="18.75">
      <c r="A247" s="91"/>
      <c r="B247" s="46"/>
      <c r="C247" s="46"/>
      <c r="D247" s="46"/>
      <c r="E247" s="46"/>
      <c r="F247" s="46"/>
      <c r="G247" s="46"/>
      <c r="H247" s="46"/>
      <c r="I247" s="46"/>
      <c r="J247" s="46"/>
      <c r="K247" s="46"/>
      <c r="L247" s="46"/>
      <c r="M247" s="46"/>
      <c r="N247" s="46"/>
      <c r="O247" s="46"/>
      <c r="P247" s="46"/>
      <c r="Q247" s="46"/>
      <c r="R247" s="46"/>
      <c r="S247" s="46"/>
    </row>
    <row r="248" spans="1:19" ht="18.75">
      <c r="A248" s="91"/>
      <c r="B248" s="46"/>
      <c r="C248" s="46"/>
      <c r="D248" s="46"/>
      <c r="E248" s="46"/>
      <c r="F248" s="46"/>
      <c r="G248" s="46"/>
      <c r="H248" s="46"/>
      <c r="I248" s="46"/>
      <c r="J248" s="46"/>
      <c r="K248" s="46"/>
      <c r="L248" s="46"/>
      <c r="M248" s="46"/>
      <c r="N248" s="46"/>
      <c r="O248" s="46"/>
      <c r="P248" s="46"/>
      <c r="Q248" s="46"/>
      <c r="R248" s="46"/>
      <c r="S248" s="46"/>
    </row>
    <row r="249" spans="1:19" ht="18.75">
      <c r="A249" s="91"/>
      <c r="B249" s="46"/>
      <c r="C249" s="46"/>
      <c r="D249" s="46"/>
      <c r="E249" s="46"/>
      <c r="F249" s="46"/>
      <c r="G249" s="46"/>
      <c r="H249" s="46"/>
      <c r="I249" s="46"/>
      <c r="J249" s="46"/>
      <c r="K249" s="46"/>
      <c r="L249" s="46"/>
      <c r="M249" s="46"/>
      <c r="N249" s="46"/>
      <c r="O249" s="46"/>
      <c r="P249" s="46"/>
      <c r="Q249" s="46"/>
      <c r="R249" s="46"/>
      <c r="S249" s="46"/>
    </row>
    <row r="250" spans="1:19" ht="18.75">
      <c r="A250" s="91"/>
      <c r="B250" s="46"/>
      <c r="C250" s="46"/>
      <c r="D250" s="46"/>
      <c r="E250" s="46"/>
      <c r="F250" s="46"/>
      <c r="G250" s="46"/>
      <c r="H250" s="46"/>
      <c r="I250" s="46"/>
      <c r="J250" s="46"/>
      <c r="K250" s="46"/>
      <c r="L250" s="46"/>
      <c r="M250" s="46"/>
      <c r="N250" s="46"/>
      <c r="O250" s="46"/>
      <c r="P250" s="46"/>
      <c r="Q250" s="46"/>
      <c r="R250" s="46"/>
      <c r="S250" s="46"/>
    </row>
    <row r="251" spans="1:19" ht="18.75">
      <c r="A251" s="91"/>
      <c r="B251" s="46"/>
      <c r="C251" s="46"/>
      <c r="D251" s="46"/>
      <c r="E251" s="46"/>
      <c r="F251" s="46"/>
      <c r="G251" s="46"/>
      <c r="H251" s="46"/>
      <c r="I251" s="46"/>
      <c r="J251" s="46"/>
      <c r="K251" s="46"/>
      <c r="L251" s="46"/>
      <c r="M251" s="46"/>
      <c r="N251" s="46"/>
      <c r="O251" s="46"/>
      <c r="P251" s="46"/>
      <c r="Q251" s="46"/>
      <c r="R251" s="46"/>
      <c r="S251" s="46"/>
    </row>
    <row r="252" spans="1:19" ht="18.75">
      <c r="A252" s="91"/>
      <c r="B252" s="46"/>
      <c r="C252" s="46"/>
      <c r="D252" s="46"/>
      <c r="E252" s="46"/>
      <c r="F252" s="46"/>
      <c r="G252" s="46"/>
      <c r="H252" s="46"/>
      <c r="I252" s="46"/>
      <c r="J252" s="46"/>
      <c r="K252" s="46"/>
      <c r="L252" s="46"/>
      <c r="M252" s="46"/>
      <c r="N252" s="46"/>
      <c r="O252" s="46"/>
      <c r="P252" s="46"/>
      <c r="Q252" s="46"/>
      <c r="R252" s="46"/>
      <c r="S252" s="46"/>
    </row>
    <row r="253" spans="1:19" ht="18.75">
      <c r="A253" s="91"/>
      <c r="B253" s="46"/>
      <c r="C253" s="46"/>
      <c r="D253" s="46"/>
      <c r="E253" s="46"/>
      <c r="F253" s="46"/>
      <c r="G253" s="46"/>
      <c r="H253" s="46"/>
      <c r="I253" s="46"/>
      <c r="J253" s="46"/>
      <c r="K253" s="46"/>
      <c r="L253" s="46"/>
      <c r="M253" s="46"/>
      <c r="N253" s="46"/>
      <c r="O253" s="46"/>
      <c r="P253" s="46"/>
      <c r="Q253" s="46"/>
      <c r="R253" s="46"/>
      <c r="S253" s="46"/>
    </row>
    <row r="254" spans="1:19" ht="18.75">
      <c r="A254" s="91"/>
      <c r="B254" s="46"/>
      <c r="C254" s="46"/>
      <c r="D254" s="46"/>
      <c r="E254" s="46"/>
      <c r="F254" s="46"/>
      <c r="G254" s="46"/>
      <c r="H254" s="46"/>
      <c r="I254" s="46"/>
      <c r="J254" s="46"/>
      <c r="K254" s="46"/>
      <c r="L254" s="46"/>
      <c r="M254" s="46"/>
      <c r="N254" s="46"/>
      <c r="O254" s="46"/>
      <c r="P254" s="46"/>
      <c r="Q254" s="46"/>
      <c r="R254" s="46"/>
      <c r="S254" s="46"/>
    </row>
    <row r="255" spans="1:19" ht="18.75">
      <c r="A255" s="91"/>
      <c r="B255" s="46"/>
      <c r="C255" s="46"/>
      <c r="D255" s="46"/>
      <c r="E255" s="46"/>
      <c r="F255" s="46"/>
      <c r="G255" s="46"/>
      <c r="H255" s="46"/>
      <c r="I255" s="46"/>
      <c r="J255" s="46"/>
      <c r="K255" s="46"/>
      <c r="L255" s="46"/>
      <c r="M255" s="46"/>
      <c r="N255" s="46"/>
      <c r="O255" s="46"/>
      <c r="P255" s="46"/>
      <c r="Q255" s="46"/>
      <c r="R255" s="46"/>
      <c r="S255" s="46"/>
    </row>
    <row r="256" spans="1:19" ht="18.75">
      <c r="A256" s="91"/>
      <c r="B256" s="46"/>
      <c r="C256" s="46"/>
      <c r="D256" s="46"/>
      <c r="E256" s="46"/>
      <c r="F256" s="46"/>
      <c r="G256" s="46"/>
      <c r="H256" s="46"/>
      <c r="I256" s="46"/>
      <c r="J256" s="46"/>
      <c r="K256" s="46"/>
      <c r="L256" s="46"/>
      <c r="M256" s="46"/>
      <c r="N256" s="46"/>
      <c r="O256" s="46"/>
      <c r="P256" s="46"/>
      <c r="Q256" s="46"/>
      <c r="R256" s="46"/>
      <c r="S256" s="46"/>
    </row>
    <row r="257" spans="1:19" ht="18.75">
      <c r="A257" s="91"/>
      <c r="B257" s="46"/>
      <c r="C257" s="46"/>
      <c r="D257" s="46"/>
      <c r="E257" s="46"/>
      <c r="F257" s="46"/>
      <c r="G257" s="46"/>
      <c r="H257" s="46"/>
      <c r="I257" s="46"/>
      <c r="J257" s="46"/>
      <c r="K257" s="46"/>
      <c r="L257" s="46"/>
      <c r="M257" s="46"/>
      <c r="N257" s="46"/>
      <c r="O257" s="46"/>
      <c r="P257" s="46"/>
      <c r="Q257" s="46"/>
      <c r="R257" s="46"/>
      <c r="S257" s="46"/>
    </row>
    <row r="258" spans="1:19" ht="18.75">
      <c r="A258" s="91"/>
      <c r="B258" s="46"/>
      <c r="C258" s="46"/>
      <c r="D258" s="46"/>
      <c r="E258" s="46"/>
      <c r="F258" s="46"/>
      <c r="G258" s="46"/>
      <c r="H258" s="46"/>
      <c r="I258" s="46"/>
      <c r="J258" s="46"/>
      <c r="K258" s="46"/>
      <c r="L258" s="46"/>
      <c r="M258" s="46"/>
      <c r="N258" s="46"/>
      <c r="O258" s="46"/>
      <c r="P258" s="46"/>
      <c r="Q258" s="46"/>
      <c r="R258" s="46"/>
      <c r="S258" s="46"/>
    </row>
    <row r="259" spans="1:19" ht="18.75">
      <c r="A259" s="91"/>
      <c r="B259" s="46"/>
      <c r="C259" s="46"/>
      <c r="D259" s="46"/>
      <c r="E259" s="46"/>
      <c r="F259" s="46"/>
      <c r="G259" s="46"/>
      <c r="H259" s="46"/>
      <c r="I259" s="46"/>
      <c r="J259" s="46"/>
      <c r="K259" s="46"/>
      <c r="L259" s="46"/>
      <c r="M259" s="46"/>
      <c r="N259" s="46"/>
      <c r="O259" s="46"/>
      <c r="P259" s="46"/>
      <c r="Q259" s="46"/>
      <c r="R259" s="46"/>
      <c r="S259" s="46"/>
    </row>
    <row r="260" spans="1:19" ht="18.75">
      <c r="A260" s="91"/>
      <c r="B260" s="46"/>
      <c r="C260" s="46"/>
      <c r="D260" s="46"/>
      <c r="E260" s="46"/>
      <c r="F260" s="46"/>
      <c r="G260" s="46"/>
      <c r="H260" s="46"/>
      <c r="I260" s="46"/>
      <c r="J260" s="46"/>
      <c r="K260" s="46"/>
      <c r="L260" s="46"/>
      <c r="M260" s="46"/>
      <c r="N260" s="46"/>
      <c r="O260" s="46"/>
      <c r="P260" s="46"/>
      <c r="Q260" s="46"/>
      <c r="R260" s="46"/>
      <c r="S260" s="46"/>
    </row>
    <row r="261" spans="1:19" ht="18.75">
      <c r="A261" s="91"/>
      <c r="B261" s="46"/>
      <c r="C261" s="46"/>
      <c r="D261" s="46"/>
      <c r="E261" s="46"/>
      <c r="F261" s="46"/>
      <c r="G261" s="46"/>
      <c r="H261" s="46"/>
      <c r="I261" s="46"/>
      <c r="J261" s="46"/>
      <c r="K261" s="46"/>
      <c r="L261" s="46"/>
      <c r="M261" s="46"/>
      <c r="N261" s="46"/>
      <c r="O261" s="46"/>
      <c r="P261" s="46"/>
      <c r="Q261" s="46"/>
      <c r="R261" s="46"/>
      <c r="S261" s="46"/>
    </row>
    <row r="262" spans="1:19" ht="18.75">
      <c r="A262" s="91"/>
      <c r="B262" s="46"/>
      <c r="C262" s="46"/>
      <c r="D262" s="46"/>
      <c r="E262" s="46"/>
      <c r="F262" s="46"/>
      <c r="G262" s="46"/>
      <c r="H262" s="46"/>
      <c r="I262" s="46"/>
      <c r="J262" s="46"/>
      <c r="K262" s="46"/>
      <c r="L262" s="46"/>
      <c r="M262" s="46"/>
      <c r="N262" s="46"/>
      <c r="O262" s="46"/>
      <c r="P262" s="46"/>
      <c r="Q262" s="46"/>
      <c r="R262" s="46"/>
      <c r="S262" s="46"/>
    </row>
    <row r="263" spans="1:19" ht="18.75">
      <c r="A263" s="91"/>
      <c r="B263" s="46"/>
      <c r="C263" s="46"/>
      <c r="D263" s="46"/>
      <c r="E263" s="46"/>
      <c r="F263" s="46"/>
      <c r="G263" s="46"/>
      <c r="H263" s="46"/>
      <c r="I263" s="46"/>
      <c r="J263" s="46"/>
      <c r="K263" s="46"/>
      <c r="L263" s="46"/>
      <c r="M263" s="46"/>
      <c r="N263" s="46"/>
      <c r="O263" s="46"/>
      <c r="P263" s="46"/>
      <c r="Q263" s="46"/>
      <c r="R263" s="46"/>
      <c r="S263" s="46"/>
    </row>
    <row r="264" spans="1:19" ht="18.75">
      <c r="A264" s="91"/>
      <c r="B264" s="46"/>
      <c r="C264" s="46"/>
      <c r="D264" s="46"/>
      <c r="E264" s="46"/>
      <c r="F264" s="46"/>
      <c r="G264" s="46"/>
      <c r="H264" s="46"/>
      <c r="I264" s="46"/>
      <c r="J264" s="46"/>
      <c r="K264" s="46"/>
      <c r="L264" s="46"/>
      <c r="M264" s="46"/>
      <c r="N264" s="46"/>
      <c r="O264" s="46"/>
      <c r="P264" s="46"/>
      <c r="Q264" s="46"/>
      <c r="R264" s="46"/>
      <c r="S264" s="46"/>
    </row>
    <row r="265" spans="1:19" ht="18.75">
      <c r="A265" s="91"/>
      <c r="B265" s="46"/>
      <c r="C265" s="46"/>
      <c r="D265" s="46"/>
      <c r="E265" s="46"/>
      <c r="F265" s="46"/>
      <c r="G265" s="46"/>
      <c r="H265" s="46"/>
      <c r="I265" s="46"/>
      <c r="J265" s="46"/>
      <c r="K265" s="46"/>
      <c r="L265" s="46"/>
      <c r="M265" s="46"/>
      <c r="N265" s="46"/>
      <c r="O265" s="46"/>
      <c r="P265" s="46"/>
      <c r="Q265" s="46"/>
      <c r="R265" s="46"/>
      <c r="S265" s="46"/>
    </row>
    <row r="266" spans="1:19" ht="18.75">
      <c r="A266" s="91"/>
      <c r="B266" s="46"/>
      <c r="C266" s="46"/>
      <c r="D266" s="46"/>
      <c r="E266" s="46"/>
      <c r="F266" s="46"/>
      <c r="G266" s="46"/>
      <c r="H266" s="46"/>
      <c r="I266" s="46"/>
      <c r="J266" s="46"/>
      <c r="K266" s="46"/>
      <c r="L266" s="46"/>
      <c r="M266" s="46"/>
      <c r="N266" s="46"/>
      <c r="O266" s="46"/>
      <c r="P266" s="46"/>
      <c r="Q266" s="46"/>
      <c r="R266" s="46"/>
      <c r="S266" s="46"/>
    </row>
    <row r="267" spans="1:19" ht="18.75">
      <c r="A267" s="91"/>
      <c r="B267" s="46"/>
      <c r="C267" s="46"/>
      <c r="D267" s="46"/>
      <c r="E267" s="46"/>
      <c r="F267" s="46"/>
      <c r="G267" s="46"/>
      <c r="H267" s="46"/>
      <c r="I267" s="46"/>
      <c r="J267" s="46"/>
      <c r="K267" s="46"/>
      <c r="L267" s="46"/>
      <c r="M267" s="46"/>
      <c r="N267" s="46"/>
      <c r="O267" s="46"/>
      <c r="P267" s="46"/>
      <c r="Q267" s="46"/>
      <c r="R267" s="46"/>
      <c r="S267" s="46"/>
    </row>
    <row r="268" spans="1:19" ht="18.75">
      <c r="A268" s="91"/>
      <c r="B268" s="46"/>
      <c r="C268" s="46"/>
      <c r="D268" s="46"/>
      <c r="E268" s="46"/>
      <c r="F268" s="46"/>
      <c r="G268" s="46"/>
      <c r="H268" s="46"/>
      <c r="I268" s="46"/>
      <c r="J268" s="46"/>
      <c r="K268" s="46"/>
      <c r="L268" s="46"/>
      <c r="M268" s="46"/>
      <c r="N268" s="46"/>
      <c r="O268" s="46"/>
      <c r="P268" s="46"/>
      <c r="Q268" s="46"/>
      <c r="R268" s="46"/>
      <c r="S268" s="46"/>
    </row>
    <row r="269" spans="1:19" ht="18.75">
      <c r="A269" s="91"/>
      <c r="B269" s="46"/>
      <c r="C269" s="46"/>
      <c r="D269" s="46"/>
      <c r="E269" s="46"/>
      <c r="F269" s="46"/>
      <c r="G269" s="46"/>
      <c r="H269" s="46"/>
      <c r="I269" s="46"/>
      <c r="J269" s="46"/>
      <c r="K269" s="46"/>
      <c r="L269" s="46"/>
      <c r="M269" s="46"/>
      <c r="N269" s="46"/>
      <c r="O269" s="46"/>
      <c r="P269" s="46"/>
      <c r="Q269" s="46"/>
      <c r="R269" s="46"/>
      <c r="S269" s="46"/>
    </row>
    <row r="270" spans="1:19" ht="18.75">
      <c r="A270" s="91"/>
      <c r="B270" s="46"/>
      <c r="C270" s="46"/>
      <c r="D270" s="46"/>
      <c r="E270" s="46"/>
      <c r="F270" s="46"/>
      <c r="G270" s="46"/>
      <c r="H270" s="46"/>
      <c r="I270" s="46"/>
      <c r="J270" s="46"/>
      <c r="K270" s="46"/>
      <c r="L270" s="46"/>
      <c r="M270" s="46"/>
      <c r="N270" s="46"/>
      <c r="O270" s="46"/>
      <c r="P270" s="46"/>
      <c r="Q270" s="46"/>
      <c r="R270" s="46"/>
      <c r="S270" s="46"/>
    </row>
    <row r="271" spans="1:19" ht="18.75">
      <c r="A271" s="91"/>
      <c r="B271" s="46"/>
      <c r="C271" s="46"/>
      <c r="D271" s="46"/>
      <c r="E271" s="46"/>
      <c r="F271" s="46"/>
      <c r="G271" s="46"/>
      <c r="H271" s="46"/>
      <c r="I271" s="46"/>
      <c r="J271" s="46"/>
      <c r="K271" s="46"/>
      <c r="L271" s="46"/>
      <c r="M271" s="46"/>
      <c r="N271" s="46"/>
      <c r="O271" s="46"/>
      <c r="P271" s="46"/>
      <c r="Q271" s="46"/>
      <c r="R271" s="46"/>
      <c r="S271" s="46"/>
    </row>
    <row r="272" spans="1:19" ht="18.75">
      <c r="A272" s="91"/>
      <c r="B272" s="46"/>
      <c r="C272" s="46"/>
      <c r="D272" s="46"/>
      <c r="E272" s="46"/>
      <c r="F272" s="46"/>
      <c r="G272" s="46"/>
      <c r="H272" s="46"/>
      <c r="I272" s="46"/>
      <c r="J272" s="46"/>
      <c r="K272" s="46"/>
      <c r="L272" s="46"/>
      <c r="M272" s="46"/>
      <c r="N272" s="46"/>
      <c r="O272" s="46"/>
      <c r="P272" s="46"/>
      <c r="Q272" s="46"/>
      <c r="R272" s="46"/>
      <c r="S272" s="46"/>
    </row>
    <row r="273" spans="1:19" ht="18.75">
      <c r="A273" s="91"/>
      <c r="B273" s="46"/>
      <c r="C273" s="46"/>
      <c r="D273" s="46"/>
      <c r="E273" s="46"/>
      <c r="F273" s="46"/>
      <c r="G273" s="46"/>
      <c r="H273" s="46"/>
      <c r="I273" s="46"/>
      <c r="J273" s="46"/>
      <c r="K273" s="46"/>
      <c r="L273" s="46"/>
      <c r="M273" s="46"/>
      <c r="N273" s="46"/>
      <c r="O273" s="46"/>
      <c r="P273" s="46"/>
      <c r="Q273" s="46"/>
      <c r="R273" s="46"/>
      <c r="S273" s="46"/>
    </row>
    <row r="274" spans="1:19" ht="18.75">
      <c r="A274" s="91"/>
      <c r="B274" s="46"/>
      <c r="C274" s="46"/>
      <c r="D274" s="46"/>
      <c r="E274" s="46"/>
      <c r="F274" s="46"/>
      <c r="G274" s="46"/>
      <c r="H274" s="46"/>
      <c r="I274" s="46"/>
      <c r="J274" s="46"/>
      <c r="K274" s="46"/>
      <c r="L274" s="46"/>
      <c r="M274" s="46"/>
      <c r="N274" s="46"/>
      <c r="O274" s="46"/>
      <c r="P274" s="46"/>
      <c r="Q274" s="46"/>
      <c r="R274" s="46"/>
      <c r="S274" s="46"/>
    </row>
    <row r="275" spans="1:19" ht="18.75">
      <c r="A275" s="91"/>
      <c r="B275" s="46"/>
      <c r="C275" s="46"/>
      <c r="D275" s="46"/>
      <c r="E275" s="46"/>
      <c r="F275" s="46"/>
      <c r="G275" s="46"/>
      <c r="H275" s="46"/>
      <c r="I275" s="46"/>
      <c r="J275" s="46"/>
      <c r="K275" s="46"/>
      <c r="L275" s="46"/>
      <c r="M275" s="46"/>
      <c r="N275" s="46"/>
      <c r="O275" s="46"/>
      <c r="P275" s="46"/>
      <c r="Q275" s="46"/>
      <c r="R275" s="46"/>
      <c r="S275" s="46"/>
    </row>
    <row r="276" spans="1:19" ht="18.75">
      <c r="A276" s="91"/>
      <c r="B276" s="46"/>
      <c r="C276" s="46"/>
      <c r="D276" s="46"/>
      <c r="E276" s="46"/>
      <c r="F276" s="46"/>
      <c r="G276" s="46"/>
      <c r="H276" s="46"/>
      <c r="I276" s="46"/>
      <c r="J276" s="46"/>
      <c r="K276" s="46"/>
      <c r="L276" s="46"/>
      <c r="M276" s="46"/>
      <c r="N276" s="46"/>
      <c r="O276" s="46"/>
      <c r="P276" s="46"/>
      <c r="Q276" s="46"/>
      <c r="R276" s="46"/>
      <c r="S276" s="46"/>
    </row>
    <row r="277" spans="1:19" ht="18.75">
      <c r="A277" s="91"/>
      <c r="B277" s="46"/>
      <c r="C277" s="46"/>
      <c r="D277" s="46"/>
      <c r="E277" s="46"/>
      <c r="F277" s="46"/>
      <c r="G277" s="46"/>
      <c r="H277" s="46"/>
      <c r="I277" s="46"/>
      <c r="J277" s="46"/>
      <c r="K277" s="46"/>
      <c r="L277" s="46"/>
      <c r="M277" s="46"/>
      <c r="N277" s="46"/>
      <c r="O277" s="46"/>
      <c r="P277" s="46"/>
      <c r="Q277" s="46"/>
      <c r="R277" s="46"/>
      <c r="S277" s="46"/>
    </row>
    <row r="278" spans="1:19" ht="18.75">
      <c r="A278" s="91"/>
      <c r="B278" s="46"/>
      <c r="C278" s="46"/>
      <c r="D278" s="46"/>
      <c r="E278" s="46"/>
      <c r="F278" s="46"/>
      <c r="G278" s="46"/>
      <c r="H278" s="46"/>
      <c r="I278" s="46"/>
      <c r="J278" s="46"/>
      <c r="K278" s="46"/>
      <c r="L278" s="46"/>
      <c r="M278" s="46"/>
      <c r="N278" s="46"/>
      <c r="O278" s="46"/>
      <c r="P278" s="46"/>
      <c r="Q278" s="46"/>
      <c r="R278" s="46"/>
      <c r="S278" s="46"/>
    </row>
    <row r="279" spans="1:19" ht="18.75">
      <c r="A279" s="91"/>
      <c r="B279" s="46"/>
      <c r="C279" s="46"/>
      <c r="D279" s="46"/>
      <c r="E279" s="46"/>
      <c r="F279" s="46"/>
      <c r="G279" s="46"/>
      <c r="H279" s="46"/>
      <c r="I279" s="46"/>
      <c r="J279" s="46"/>
      <c r="K279" s="46"/>
      <c r="L279" s="46"/>
      <c r="M279" s="46"/>
      <c r="N279" s="46"/>
      <c r="O279" s="46"/>
      <c r="P279" s="46"/>
      <c r="Q279" s="46"/>
      <c r="R279" s="46"/>
      <c r="S279" s="46"/>
    </row>
    <row r="280" spans="1:19" ht="18.75">
      <c r="A280" s="91"/>
      <c r="B280" s="46"/>
      <c r="C280" s="46"/>
      <c r="D280" s="46"/>
      <c r="E280" s="46"/>
      <c r="F280" s="46"/>
      <c r="G280" s="46"/>
      <c r="H280" s="46"/>
      <c r="I280" s="46"/>
      <c r="J280" s="46"/>
      <c r="K280" s="46"/>
      <c r="L280" s="46"/>
      <c r="M280" s="46"/>
      <c r="N280" s="46"/>
      <c r="O280" s="46"/>
      <c r="P280" s="46"/>
      <c r="Q280" s="46"/>
      <c r="R280" s="46"/>
      <c r="S280" s="46"/>
    </row>
    <row r="281" spans="1:19" ht="18.75">
      <c r="A281" s="91"/>
      <c r="B281" s="46"/>
      <c r="C281" s="46"/>
      <c r="D281" s="46"/>
      <c r="E281" s="46"/>
      <c r="F281" s="46"/>
      <c r="G281" s="46"/>
      <c r="H281" s="46"/>
      <c r="I281" s="46"/>
      <c r="J281" s="46"/>
      <c r="K281" s="46"/>
      <c r="L281" s="46"/>
      <c r="M281" s="46"/>
      <c r="N281" s="46"/>
      <c r="O281" s="46"/>
      <c r="P281" s="46"/>
      <c r="Q281" s="46"/>
      <c r="R281" s="46"/>
      <c r="S281" s="46"/>
    </row>
    <row r="282" spans="1:19" ht="18.75">
      <c r="A282" s="91"/>
      <c r="B282" s="46"/>
      <c r="C282" s="46"/>
      <c r="D282" s="46"/>
      <c r="E282" s="46"/>
      <c r="F282" s="46"/>
      <c r="G282" s="46"/>
      <c r="H282" s="46"/>
      <c r="I282" s="46"/>
      <c r="J282" s="46"/>
      <c r="K282" s="46"/>
      <c r="L282" s="46"/>
      <c r="M282" s="46"/>
      <c r="N282" s="46"/>
      <c r="O282" s="46"/>
      <c r="P282" s="46"/>
      <c r="Q282" s="46"/>
      <c r="R282" s="46"/>
      <c r="S282" s="46"/>
    </row>
    <row r="283" spans="1:19" ht="18.75">
      <c r="A283" s="91"/>
      <c r="B283" s="46"/>
      <c r="C283" s="46"/>
      <c r="D283" s="46"/>
      <c r="E283" s="46"/>
      <c r="F283" s="46"/>
      <c r="G283" s="46"/>
      <c r="H283" s="46"/>
      <c r="I283" s="46"/>
      <c r="J283" s="46"/>
      <c r="K283" s="46"/>
      <c r="L283" s="46"/>
      <c r="M283" s="46"/>
      <c r="N283" s="46"/>
      <c r="O283" s="46"/>
      <c r="P283" s="46"/>
      <c r="Q283" s="46"/>
      <c r="R283" s="46"/>
      <c r="S283" s="46"/>
    </row>
    <row r="284" spans="1:19" ht="18.75">
      <c r="A284" s="91"/>
      <c r="B284" s="46"/>
      <c r="C284" s="46"/>
      <c r="D284" s="46"/>
      <c r="E284" s="46"/>
      <c r="F284" s="46"/>
      <c r="G284" s="46"/>
      <c r="H284" s="46"/>
      <c r="I284" s="46"/>
      <c r="J284" s="46"/>
      <c r="K284" s="46"/>
      <c r="L284" s="46"/>
      <c r="M284" s="46"/>
      <c r="N284" s="46"/>
      <c r="O284" s="46"/>
      <c r="P284" s="46"/>
      <c r="Q284" s="46"/>
      <c r="R284" s="46"/>
      <c r="S284" s="46"/>
    </row>
    <row r="285" spans="1:19" ht="18.75">
      <c r="A285" s="91"/>
      <c r="B285" s="46"/>
      <c r="C285" s="46"/>
      <c r="D285" s="46"/>
      <c r="E285" s="46"/>
      <c r="F285" s="46"/>
      <c r="G285" s="46"/>
      <c r="H285" s="46"/>
      <c r="I285" s="46"/>
      <c r="J285" s="46"/>
      <c r="K285" s="46"/>
      <c r="L285" s="46"/>
      <c r="M285" s="46"/>
      <c r="N285" s="46"/>
      <c r="O285" s="46"/>
      <c r="P285" s="46"/>
      <c r="Q285" s="46"/>
      <c r="R285" s="46"/>
      <c r="S285" s="46"/>
    </row>
    <row r="286" spans="1:19" ht="18.75">
      <c r="A286" s="91"/>
      <c r="B286" s="46"/>
      <c r="C286" s="46"/>
      <c r="D286" s="46"/>
      <c r="E286" s="46"/>
      <c r="F286" s="46"/>
      <c r="G286" s="46"/>
      <c r="H286" s="46"/>
      <c r="I286" s="46"/>
      <c r="J286" s="46"/>
      <c r="K286" s="46"/>
      <c r="L286" s="46"/>
      <c r="M286" s="46"/>
      <c r="N286" s="46"/>
      <c r="O286" s="46"/>
      <c r="P286" s="46"/>
      <c r="Q286" s="46"/>
      <c r="R286" s="46"/>
      <c r="S286" s="46"/>
    </row>
    <row r="287" spans="1:19" ht="18.75">
      <c r="A287" s="91"/>
      <c r="B287" s="46"/>
      <c r="C287" s="46"/>
      <c r="D287" s="46"/>
      <c r="E287" s="46"/>
      <c r="F287" s="46"/>
      <c r="G287" s="46"/>
      <c r="H287" s="46"/>
      <c r="I287" s="46"/>
      <c r="J287" s="46"/>
      <c r="K287" s="46"/>
      <c r="L287" s="46"/>
      <c r="M287" s="46"/>
      <c r="N287" s="46"/>
      <c r="O287" s="46"/>
      <c r="P287" s="46"/>
      <c r="Q287" s="46"/>
      <c r="R287" s="46"/>
      <c r="S287" s="46"/>
    </row>
    <row r="288" spans="1:19" ht="18.75">
      <c r="A288" s="91"/>
      <c r="B288" s="46"/>
      <c r="C288" s="46"/>
      <c r="D288" s="46"/>
      <c r="E288" s="46"/>
      <c r="F288" s="46"/>
      <c r="G288" s="46"/>
      <c r="H288" s="46"/>
      <c r="I288" s="46"/>
      <c r="J288" s="46"/>
      <c r="K288" s="46"/>
      <c r="L288" s="46"/>
      <c r="M288" s="46"/>
      <c r="N288" s="46"/>
      <c r="O288" s="46"/>
      <c r="P288" s="46"/>
      <c r="Q288" s="46"/>
      <c r="R288" s="46"/>
      <c r="S288" s="46"/>
    </row>
    <row r="289" spans="1:19" ht="18.75">
      <c r="A289" s="91"/>
      <c r="B289" s="46"/>
      <c r="C289" s="46"/>
      <c r="D289" s="46"/>
      <c r="E289" s="46"/>
      <c r="F289" s="46"/>
      <c r="G289" s="46"/>
      <c r="H289" s="46"/>
      <c r="I289" s="46"/>
      <c r="J289" s="46"/>
      <c r="K289" s="46"/>
      <c r="L289" s="46"/>
      <c r="M289" s="46"/>
      <c r="N289" s="46"/>
      <c r="O289" s="46"/>
      <c r="P289" s="46"/>
      <c r="Q289" s="46"/>
      <c r="R289" s="46"/>
      <c r="S289" s="46"/>
    </row>
    <row r="290" spans="1:19" ht="18.75">
      <c r="A290" s="91"/>
      <c r="B290" s="46"/>
      <c r="C290" s="46"/>
      <c r="D290" s="46"/>
      <c r="E290" s="46"/>
      <c r="F290" s="46"/>
      <c r="G290" s="46"/>
      <c r="H290" s="46"/>
      <c r="I290" s="46"/>
      <c r="J290" s="46"/>
      <c r="K290" s="46"/>
      <c r="L290" s="46"/>
      <c r="M290" s="46"/>
      <c r="N290" s="46"/>
      <c r="O290" s="46"/>
      <c r="P290" s="46"/>
      <c r="Q290" s="46"/>
      <c r="R290" s="46"/>
      <c r="S290" s="46"/>
    </row>
    <row r="291" spans="1:19" ht="18.75">
      <c r="A291" s="91"/>
      <c r="B291" s="46"/>
      <c r="C291" s="46"/>
      <c r="D291" s="46"/>
      <c r="E291" s="46"/>
      <c r="F291" s="46"/>
      <c r="G291" s="46"/>
      <c r="H291" s="46"/>
      <c r="I291" s="46"/>
      <c r="J291" s="46"/>
      <c r="K291" s="46"/>
      <c r="L291" s="46"/>
      <c r="M291" s="46"/>
      <c r="N291" s="46"/>
      <c r="O291" s="46"/>
      <c r="P291" s="46"/>
      <c r="Q291" s="46"/>
      <c r="R291" s="46"/>
      <c r="S291" s="46"/>
    </row>
    <row r="292" spans="1:19" ht="18.75">
      <c r="A292" s="91"/>
      <c r="B292" s="46"/>
      <c r="C292" s="46"/>
      <c r="D292" s="46"/>
      <c r="E292" s="46"/>
      <c r="F292" s="46"/>
      <c r="G292" s="46"/>
      <c r="H292" s="46"/>
      <c r="I292" s="46"/>
      <c r="J292" s="46"/>
      <c r="K292" s="46"/>
      <c r="L292" s="46"/>
      <c r="M292" s="46"/>
      <c r="N292" s="46"/>
      <c r="O292" s="46"/>
      <c r="P292" s="46"/>
      <c r="Q292" s="46"/>
      <c r="R292" s="46"/>
      <c r="S292" s="46"/>
    </row>
    <row r="293" spans="1:19" ht="18.75">
      <c r="A293" s="91"/>
      <c r="B293" s="46"/>
      <c r="C293" s="46"/>
      <c r="D293" s="46"/>
      <c r="E293" s="46"/>
      <c r="F293" s="46"/>
      <c r="G293" s="46"/>
      <c r="H293" s="46"/>
      <c r="I293" s="46"/>
      <c r="J293" s="46"/>
      <c r="K293" s="46"/>
      <c r="L293" s="46"/>
      <c r="M293" s="46"/>
      <c r="N293" s="46"/>
      <c r="O293" s="46"/>
      <c r="P293" s="46"/>
      <c r="Q293" s="46"/>
      <c r="R293" s="46"/>
      <c r="S293" s="46"/>
    </row>
    <row r="294" spans="1:19" ht="18.75">
      <c r="A294" s="91"/>
      <c r="B294" s="46"/>
      <c r="C294" s="46"/>
      <c r="D294" s="46"/>
      <c r="E294" s="46"/>
      <c r="F294" s="46"/>
      <c r="G294" s="46"/>
      <c r="H294" s="46"/>
      <c r="I294" s="46"/>
      <c r="J294" s="46"/>
      <c r="K294" s="46"/>
      <c r="L294" s="46"/>
      <c r="M294" s="46"/>
      <c r="N294" s="46"/>
      <c r="O294" s="46"/>
      <c r="P294" s="46"/>
      <c r="Q294" s="46"/>
      <c r="R294" s="46"/>
      <c r="S294" s="46"/>
    </row>
    <row r="295" spans="1:19" ht="18.75">
      <c r="A295" s="91"/>
      <c r="B295" s="46"/>
      <c r="C295" s="46"/>
      <c r="D295" s="46"/>
      <c r="E295" s="46"/>
      <c r="F295" s="46"/>
      <c r="G295" s="46"/>
      <c r="H295" s="46"/>
      <c r="I295" s="46"/>
      <c r="J295" s="46"/>
      <c r="K295" s="46"/>
      <c r="L295" s="46"/>
      <c r="M295" s="46"/>
      <c r="N295" s="46"/>
      <c r="O295" s="46"/>
      <c r="P295" s="46"/>
      <c r="Q295" s="46"/>
      <c r="R295" s="46"/>
      <c r="S295" s="46"/>
    </row>
    <row r="296" spans="1:19" ht="18.75">
      <c r="A296" s="91"/>
      <c r="B296" s="46"/>
      <c r="C296" s="46"/>
      <c r="D296" s="46"/>
      <c r="E296" s="46"/>
      <c r="F296" s="46"/>
      <c r="G296" s="46"/>
      <c r="H296" s="46"/>
      <c r="I296" s="46"/>
      <c r="J296" s="46"/>
      <c r="K296" s="46"/>
      <c r="L296" s="46"/>
      <c r="M296" s="46"/>
      <c r="N296" s="46"/>
      <c r="O296" s="46"/>
      <c r="P296" s="46"/>
      <c r="Q296" s="46"/>
      <c r="R296" s="46"/>
      <c r="S296" s="46"/>
    </row>
    <row r="297" spans="1:19" ht="18.75">
      <c r="A297" s="91"/>
      <c r="B297" s="46"/>
      <c r="C297" s="46"/>
      <c r="D297" s="46"/>
      <c r="E297" s="46"/>
      <c r="F297" s="46"/>
      <c r="G297" s="46"/>
      <c r="H297" s="46"/>
      <c r="I297" s="46"/>
      <c r="J297" s="46"/>
      <c r="K297" s="46"/>
      <c r="L297" s="46"/>
      <c r="M297" s="46"/>
      <c r="N297" s="46"/>
      <c r="O297" s="46"/>
      <c r="P297" s="46"/>
      <c r="Q297" s="46"/>
      <c r="R297" s="46"/>
      <c r="S297" s="46"/>
    </row>
    <row r="298" spans="1:19" ht="18.75">
      <c r="A298" s="91"/>
      <c r="B298" s="46"/>
      <c r="C298" s="46"/>
      <c r="D298" s="46"/>
      <c r="E298" s="46"/>
      <c r="F298" s="46"/>
      <c r="G298" s="46"/>
      <c r="H298" s="46"/>
      <c r="I298" s="46"/>
      <c r="J298" s="46"/>
      <c r="K298" s="46"/>
      <c r="L298" s="46"/>
      <c r="M298" s="46"/>
      <c r="N298" s="46"/>
      <c r="O298" s="46"/>
      <c r="P298" s="46"/>
      <c r="Q298" s="46"/>
      <c r="R298" s="46"/>
      <c r="S298" s="46"/>
    </row>
    <row r="299" spans="1:19" ht="18.75">
      <c r="A299" s="91"/>
      <c r="B299" s="46"/>
      <c r="C299" s="46"/>
      <c r="D299" s="46"/>
      <c r="E299" s="46"/>
      <c r="F299" s="46"/>
      <c r="G299" s="46"/>
      <c r="H299" s="46"/>
      <c r="I299" s="46"/>
      <c r="J299" s="46"/>
      <c r="K299" s="46"/>
      <c r="L299" s="46"/>
      <c r="M299" s="46"/>
      <c r="N299" s="46"/>
      <c r="O299" s="46"/>
      <c r="P299" s="46"/>
      <c r="Q299" s="46"/>
      <c r="R299" s="46"/>
      <c r="S299" s="46"/>
    </row>
    <row r="300" spans="1:19" ht="18.75">
      <c r="A300" s="91"/>
      <c r="B300" s="46"/>
      <c r="C300" s="46"/>
      <c r="D300" s="46"/>
      <c r="E300" s="46"/>
      <c r="F300" s="46"/>
      <c r="G300" s="46"/>
      <c r="H300" s="46"/>
      <c r="I300" s="46"/>
      <c r="J300" s="46"/>
      <c r="K300" s="46"/>
      <c r="L300" s="46"/>
      <c r="M300" s="46"/>
      <c r="N300" s="46"/>
      <c r="O300" s="46"/>
      <c r="P300" s="46"/>
      <c r="Q300" s="46"/>
      <c r="R300" s="46"/>
      <c r="S300" s="46"/>
    </row>
    <row r="301" spans="1:19" ht="18.75">
      <c r="A301" s="91"/>
      <c r="B301" s="46"/>
      <c r="C301" s="46"/>
      <c r="D301" s="46"/>
      <c r="E301" s="46"/>
      <c r="F301" s="46"/>
      <c r="G301" s="46"/>
      <c r="H301" s="46"/>
      <c r="I301" s="46"/>
      <c r="J301" s="46"/>
      <c r="K301" s="46"/>
      <c r="L301" s="46"/>
      <c r="M301" s="46"/>
      <c r="N301" s="46"/>
      <c r="O301" s="46"/>
      <c r="P301" s="46"/>
      <c r="Q301" s="46"/>
      <c r="R301" s="46"/>
      <c r="S301" s="46"/>
    </row>
    <row r="302" spans="1:19" ht="18.75">
      <c r="A302" s="91"/>
      <c r="B302" s="46"/>
      <c r="C302" s="46"/>
      <c r="D302" s="46"/>
      <c r="E302" s="46"/>
      <c r="F302" s="46"/>
      <c r="G302" s="46"/>
      <c r="H302" s="46"/>
      <c r="I302" s="46"/>
      <c r="J302" s="46"/>
      <c r="K302" s="46"/>
      <c r="L302" s="46"/>
      <c r="M302" s="46"/>
      <c r="N302" s="46"/>
      <c r="O302" s="46"/>
      <c r="P302" s="46"/>
      <c r="Q302" s="46"/>
      <c r="R302" s="46"/>
      <c r="S302" s="46"/>
    </row>
    <row r="303" spans="1:19" ht="18.75">
      <c r="A303" s="91"/>
      <c r="B303" s="46"/>
      <c r="C303" s="46"/>
      <c r="D303" s="46"/>
      <c r="E303" s="46"/>
      <c r="F303" s="46"/>
      <c r="G303" s="46"/>
      <c r="H303" s="46"/>
      <c r="I303" s="46"/>
      <c r="J303" s="46"/>
      <c r="K303" s="46"/>
      <c r="L303" s="46"/>
      <c r="M303" s="46"/>
      <c r="N303" s="46"/>
      <c r="O303" s="46"/>
      <c r="P303" s="46"/>
      <c r="Q303" s="46"/>
      <c r="R303" s="46"/>
      <c r="S303" s="46"/>
    </row>
    <row r="304" spans="1:19" ht="18.75">
      <c r="A304" s="91"/>
      <c r="B304" s="46"/>
      <c r="C304" s="46"/>
      <c r="D304" s="46"/>
      <c r="E304" s="46"/>
      <c r="F304" s="46"/>
      <c r="G304" s="46"/>
      <c r="H304" s="46"/>
      <c r="I304" s="46"/>
      <c r="J304" s="46"/>
      <c r="K304" s="46"/>
      <c r="L304" s="46"/>
      <c r="M304" s="46"/>
      <c r="N304" s="46"/>
      <c r="O304" s="46"/>
      <c r="P304" s="46"/>
      <c r="Q304" s="46"/>
      <c r="R304" s="46"/>
      <c r="S304" s="46"/>
    </row>
    <row r="305" spans="1:19" ht="18.75">
      <c r="A305" s="91"/>
      <c r="B305" s="46"/>
      <c r="C305" s="46"/>
      <c r="D305" s="46"/>
      <c r="E305" s="46"/>
      <c r="F305" s="46"/>
      <c r="G305" s="46"/>
      <c r="H305" s="46"/>
      <c r="I305" s="46"/>
      <c r="J305" s="46"/>
      <c r="K305" s="46"/>
      <c r="L305" s="46"/>
      <c r="M305" s="46"/>
      <c r="N305" s="46"/>
      <c r="O305" s="46"/>
      <c r="P305" s="46"/>
      <c r="Q305" s="46"/>
      <c r="R305" s="46"/>
      <c r="S305" s="46"/>
    </row>
    <row r="306" spans="1:19" ht="18.75">
      <c r="A306" s="91"/>
      <c r="B306" s="46"/>
      <c r="C306" s="46"/>
      <c r="D306" s="46"/>
      <c r="E306" s="46"/>
      <c r="F306" s="46"/>
      <c r="G306" s="46"/>
      <c r="H306" s="46"/>
      <c r="I306" s="46"/>
      <c r="J306" s="46"/>
      <c r="K306" s="46"/>
      <c r="L306" s="46"/>
      <c r="M306" s="46"/>
      <c r="N306" s="46"/>
      <c r="O306" s="46"/>
      <c r="P306" s="46"/>
      <c r="Q306" s="46"/>
      <c r="R306" s="46"/>
      <c r="S306" s="46"/>
    </row>
    <row r="307" spans="1:19" ht="18.75">
      <c r="A307" s="91"/>
      <c r="B307" s="46"/>
      <c r="C307" s="46"/>
      <c r="D307" s="46"/>
      <c r="E307" s="46"/>
      <c r="F307" s="46"/>
      <c r="G307" s="46"/>
      <c r="H307" s="46"/>
      <c r="I307" s="46"/>
      <c r="J307" s="46"/>
      <c r="K307" s="46"/>
      <c r="L307" s="46"/>
      <c r="M307" s="46"/>
      <c r="N307" s="46"/>
      <c r="O307" s="46"/>
      <c r="P307" s="46"/>
      <c r="Q307" s="46"/>
      <c r="R307" s="46"/>
      <c r="S307" s="46"/>
    </row>
    <row r="308" spans="1:19" ht="18.75">
      <c r="A308" s="91"/>
      <c r="B308" s="46"/>
      <c r="C308" s="46"/>
      <c r="D308" s="46"/>
      <c r="E308" s="46"/>
      <c r="F308" s="46"/>
      <c r="G308" s="46"/>
      <c r="H308" s="46"/>
      <c r="I308" s="46"/>
      <c r="J308" s="46"/>
      <c r="K308" s="46"/>
      <c r="L308" s="46"/>
      <c r="M308" s="46"/>
      <c r="N308" s="46"/>
      <c r="O308" s="46"/>
      <c r="P308" s="46"/>
      <c r="Q308" s="46"/>
      <c r="R308" s="46"/>
      <c r="S308" s="46"/>
    </row>
    <row r="309" spans="1:19" ht="18.75">
      <c r="A309" s="91"/>
      <c r="B309" s="46"/>
      <c r="C309" s="46"/>
      <c r="D309" s="46"/>
      <c r="E309" s="46"/>
      <c r="F309" s="46"/>
      <c r="G309" s="46"/>
      <c r="H309" s="46"/>
      <c r="I309" s="46"/>
      <c r="J309" s="46"/>
      <c r="K309" s="46"/>
      <c r="L309" s="46"/>
      <c r="M309" s="46"/>
      <c r="N309" s="46"/>
      <c r="O309" s="46"/>
      <c r="P309" s="46"/>
      <c r="Q309" s="46"/>
      <c r="R309" s="46"/>
      <c r="S309" s="46"/>
    </row>
    <row r="310" spans="1:19" ht="18.75">
      <c r="A310" s="91"/>
      <c r="B310" s="46"/>
      <c r="C310" s="46"/>
      <c r="D310" s="46"/>
      <c r="E310" s="46"/>
      <c r="F310" s="46"/>
      <c r="G310" s="46"/>
      <c r="H310" s="46"/>
      <c r="I310" s="46"/>
      <c r="J310" s="46"/>
      <c r="K310" s="46"/>
      <c r="L310" s="46"/>
      <c r="M310" s="46"/>
      <c r="N310" s="46"/>
      <c r="O310" s="46"/>
      <c r="P310" s="46"/>
      <c r="Q310" s="46"/>
      <c r="R310" s="46"/>
      <c r="S310" s="46"/>
    </row>
    <row r="311" spans="1:19" ht="18.75">
      <c r="A311" s="91"/>
      <c r="B311" s="46"/>
      <c r="C311" s="46"/>
      <c r="D311" s="46"/>
      <c r="E311" s="46"/>
      <c r="F311" s="46"/>
      <c r="G311" s="46"/>
      <c r="H311" s="46"/>
      <c r="I311" s="46"/>
      <c r="J311" s="46"/>
      <c r="K311" s="46"/>
      <c r="L311" s="46"/>
      <c r="M311" s="46"/>
      <c r="N311" s="46"/>
      <c r="O311" s="46"/>
      <c r="P311" s="46"/>
      <c r="Q311" s="46"/>
      <c r="R311" s="46"/>
      <c r="S311" s="46"/>
    </row>
    <row r="312" spans="1:19" ht="18.75">
      <c r="A312" s="91"/>
      <c r="B312" s="46"/>
      <c r="C312" s="46"/>
      <c r="D312" s="46"/>
      <c r="E312" s="46"/>
      <c r="F312" s="46"/>
      <c r="G312" s="46"/>
      <c r="H312" s="46"/>
      <c r="I312" s="46"/>
      <c r="J312" s="46"/>
      <c r="K312" s="46"/>
      <c r="L312" s="46"/>
      <c r="M312" s="46"/>
      <c r="N312" s="46"/>
      <c r="O312" s="46"/>
      <c r="P312" s="46"/>
      <c r="Q312" s="46"/>
      <c r="R312" s="46"/>
      <c r="S312" s="46"/>
    </row>
    <row r="313" spans="1:19" ht="18.75">
      <c r="A313" s="91"/>
      <c r="B313" s="46"/>
      <c r="C313" s="46"/>
      <c r="D313" s="46"/>
      <c r="E313" s="46"/>
      <c r="F313" s="46"/>
      <c r="G313" s="46"/>
      <c r="H313" s="46"/>
      <c r="I313" s="46"/>
      <c r="J313" s="46"/>
      <c r="K313" s="46"/>
      <c r="L313" s="46"/>
      <c r="M313" s="46"/>
      <c r="N313" s="46"/>
      <c r="O313" s="46"/>
      <c r="P313" s="46"/>
      <c r="Q313" s="46"/>
      <c r="R313" s="46"/>
      <c r="S313" s="46"/>
    </row>
    <row r="314" spans="1:19" ht="18.75">
      <c r="A314" s="91"/>
      <c r="B314" s="46"/>
      <c r="C314" s="46"/>
      <c r="D314" s="46"/>
      <c r="E314" s="46"/>
      <c r="F314" s="46"/>
      <c r="G314" s="46"/>
      <c r="H314" s="46"/>
      <c r="I314" s="46"/>
      <c r="J314" s="46"/>
      <c r="K314" s="46"/>
      <c r="L314" s="46"/>
      <c r="M314" s="46"/>
      <c r="N314" s="46"/>
      <c r="O314" s="46"/>
      <c r="P314" s="46"/>
      <c r="Q314" s="46"/>
      <c r="R314" s="46"/>
      <c r="S314" s="46"/>
    </row>
    <row r="315" spans="1:19" ht="18.75">
      <c r="A315" s="91"/>
      <c r="B315" s="46"/>
      <c r="C315" s="46"/>
      <c r="D315" s="46"/>
      <c r="E315" s="46"/>
      <c r="F315" s="46"/>
      <c r="G315" s="46"/>
      <c r="H315" s="46"/>
      <c r="I315" s="46"/>
      <c r="J315" s="46"/>
      <c r="K315" s="46"/>
      <c r="L315" s="46"/>
      <c r="M315" s="46"/>
      <c r="N315" s="46"/>
      <c r="O315" s="46"/>
      <c r="P315" s="46"/>
      <c r="Q315" s="46"/>
      <c r="R315" s="46"/>
      <c r="S315" s="46"/>
    </row>
    <row r="316" spans="1:19" ht="18.75">
      <c r="A316" s="91"/>
      <c r="B316" s="46"/>
      <c r="C316" s="46"/>
      <c r="D316" s="46"/>
      <c r="E316" s="46"/>
      <c r="F316" s="46"/>
      <c r="G316" s="46"/>
      <c r="H316" s="46"/>
      <c r="I316" s="46"/>
      <c r="J316" s="46"/>
      <c r="K316" s="46"/>
      <c r="L316" s="46"/>
      <c r="M316" s="46"/>
      <c r="N316" s="46"/>
      <c r="O316" s="46"/>
      <c r="P316" s="46"/>
      <c r="Q316" s="46"/>
      <c r="R316" s="46"/>
      <c r="S316" s="46"/>
    </row>
    <row r="317" spans="1:19" ht="18.75">
      <c r="A317" s="91"/>
      <c r="B317" s="46"/>
      <c r="C317" s="46"/>
      <c r="D317" s="46"/>
      <c r="E317" s="46"/>
      <c r="F317" s="46"/>
      <c r="G317" s="46"/>
      <c r="H317" s="46"/>
      <c r="I317" s="46"/>
      <c r="J317" s="46"/>
      <c r="K317" s="46"/>
      <c r="L317" s="46"/>
      <c r="M317" s="46"/>
      <c r="N317" s="46"/>
      <c r="O317" s="46"/>
      <c r="P317" s="46"/>
      <c r="Q317" s="46"/>
      <c r="R317" s="46"/>
      <c r="S317" s="46"/>
    </row>
    <row r="318" spans="1:19" ht="18.75">
      <c r="A318" s="91"/>
      <c r="B318" s="46"/>
      <c r="C318" s="46"/>
      <c r="D318" s="46"/>
      <c r="E318" s="46"/>
      <c r="F318" s="46"/>
      <c r="G318" s="46"/>
      <c r="H318" s="46"/>
      <c r="I318" s="46"/>
      <c r="J318" s="46"/>
      <c r="K318" s="46"/>
      <c r="L318" s="46"/>
      <c r="M318" s="46"/>
      <c r="N318" s="46"/>
      <c r="O318" s="46"/>
      <c r="P318" s="46"/>
      <c r="Q318" s="46"/>
      <c r="R318" s="46"/>
      <c r="S318" s="46"/>
    </row>
    <row r="319" spans="1:19" ht="18.75">
      <c r="A319" s="91"/>
      <c r="B319" s="46"/>
      <c r="C319" s="46"/>
      <c r="D319" s="46"/>
      <c r="E319" s="46"/>
      <c r="F319" s="46"/>
      <c r="G319" s="46"/>
      <c r="H319" s="46"/>
      <c r="I319" s="46"/>
      <c r="J319" s="46"/>
      <c r="K319" s="46"/>
      <c r="L319" s="46"/>
      <c r="M319" s="46"/>
      <c r="N319" s="46"/>
      <c r="O319" s="46"/>
      <c r="P319" s="46"/>
      <c r="Q319" s="46"/>
      <c r="R319" s="46"/>
      <c r="S319" s="46"/>
    </row>
    <row r="320" spans="1:19" ht="18.75">
      <c r="A320" s="91"/>
      <c r="B320" s="46"/>
      <c r="C320" s="46"/>
      <c r="D320" s="46"/>
      <c r="E320" s="46"/>
      <c r="F320" s="46"/>
      <c r="G320" s="46"/>
      <c r="H320" s="46"/>
      <c r="I320" s="46"/>
      <c r="J320" s="46"/>
      <c r="K320" s="46"/>
      <c r="L320" s="46"/>
      <c r="M320" s="46"/>
      <c r="N320" s="46"/>
      <c r="O320" s="46"/>
      <c r="P320" s="46"/>
      <c r="Q320" s="46"/>
      <c r="R320" s="46"/>
      <c r="S320" s="46"/>
    </row>
    <row r="321" spans="1:19" ht="18.75">
      <c r="A321" s="91"/>
      <c r="B321" s="46"/>
      <c r="C321" s="46"/>
      <c r="D321" s="46"/>
      <c r="E321" s="46"/>
      <c r="F321" s="46"/>
      <c r="G321" s="46"/>
      <c r="H321" s="46"/>
      <c r="I321" s="46"/>
      <c r="J321" s="46"/>
      <c r="K321" s="46"/>
      <c r="L321" s="46"/>
      <c r="M321" s="46"/>
      <c r="N321" s="46"/>
      <c r="O321" s="46"/>
      <c r="P321" s="46"/>
      <c r="Q321" s="46"/>
      <c r="R321" s="46"/>
      <c r="S321" s="46"/>
    </row>
    <row r="322" spans="1:19" ht="18.75">
      <c r="A322" s="91"/>
      <c r="B322" s="46"/>
      <c r="C322" s="46"/>
      <c r="D322" s="46"/>
      <c r="E322" s="46"/>
      <c r="F322" s="46"/>
      <c r="G322" s="46"/>
      <c r="H322" s="46"/>
      <c r="I322" s="46"/>
      <c r="J322" s="46"/>
      <c r="K322" s="46"/>
      <c r="L322" s="46"/>
      <c r="M322" s="46"/>
      <c r="N322" s="46"/>
      <c r="O322" s="46"/>
      <c r="P322" s="46"/>
      <c r="Q322" s="46"/>
      <c r="R322" s="46"/>
      <c r="S322" s="46"/>
    </row>
    <row r="323" spans="1:19" ht="18.75">
      <c r="A323" s="91"/>
      <c r="B323" s="46"/>
      <c r="C323" s="46"/>
      <c r="D323" s="46"/>
      <c r="E323" s="46"/>
      <c r="F323" s="46"/>
      <c r="G323" s="46"/>
      <c r="H323" s="46"/>
      <c r="I323" s="46"/>
      <c r="J323" s="46"/>
      <c r="K323" s="46"/>
      <c r="L323" s="46"/>
      <c r="M323" s="46"/>
      <c r="N323" s="46"/>
      <c r="O323" s="46"/>
      <c r="P323" s="46"/>
      <c r="Q323" s="46"/>
      <c r="R323" s="46"/>
      <c r="S323" s="46"/>
    </row>
    <row r="324" spans="1:19" ht="18.75">
      <c r="A324" s="91"/>
      <c r="B324" s="46"/>
      <c r="C324" s="46"/>
      <c r="D324" s="46"/>
      <c r="E324" s="46"/>
      <c r="F324" s="46"/>
      <c r="G324" s="46"/>
      <c r="H324" s="46"/>
      <c r="I324" s="46"/>
      <c r="J324" s="46"/>
      <c r="K324" s="46"/>
      <c r="L324" s="46"/>
      <c r="M324" s="46"/>
      <c r="N324" s="46"/>
      <c r="O324" s="46"/>
      <c r="P324" s="46"/>
      <c r="Q324" s="46"/>
      <c r="R324" s="46"/>
      <c r="S324" s="46"/>
    </row>
    <row r="325" spans="1:19" ht="18.75">
      <c r="A325" s="91"/>
      <c r="B325" s="46"/>
      <c r="C325" s="46"/>
      <c r="D325" s="46"/>
      <c r="E325" s="46"/>
      <c r="F325" s="46"/>
      <c r="G325" s="46"/>
      <c r="H325" s="46"/>
      <c r="I325" s="46"/>
      <c r="J325" s="46"/>
      <c r="K325" s="46"/>
      <c r="L325" s="46"/>
      <c r="M325" s="46"/>
      <c r="N325" s="46"/>
      <c r="O325" s="46"/>
      <c r="P325" s="46"/>
      <c r="Q325" s="46"/>
      <c r="R325" s="46"/>
      <c r="S325" s="46"/>
    </row>
    <row r="326" spans="1:19" ht="18.75">
      <c r="A326" s="91"/>
      <c r="B326" s="46"/>
      <c r="C326" s="46"/>
      <c r="D326" s="46"/>
      <c r="E326" s="46"/>
      <c r="F326" s="46"/>
      <c r="G326" s="46"/>
      <c r="H326" s="46"/>
      <c r="I326" s="46"/>
      <c r="J326" s="46"/>
      <c r="K326" s="46"/>
      <c r="L326" s="46"/>
      <c r="M326" s="46"/>
      <c r="N326" s="46"/>
      <c r="O326" s="46"/>
      <c r="P326" s="46"/>
      <c r="Q326" s="46"/>
      <c r="R326" s="46"/>
      <c r="S326" s="46"/>
    </row>
    <row r="327" spans="1:19" ht="18.75">
      <c r="A327" s="91"/>
      <c r="B327" s="46"/>
      <c r="C327" s="46"/>
      <c r="D327" s="46"/>
      <c r="E327" s="46"/>
      <c r="F327" s="46"/>
      <c r="G327" s="46"/>
      <c r="H327" s="46"/>
      <c r="I327" s="46"/>
      <c r="J327" s="46"/>
      <c r="K327" s="46"/>
      <c r="L327" s="46"/>
      <c r="M327" s="46"/>
      <c r="N327" s="46"/>
      <c r="O327" s="46"/>
      <c r="P327" s="46"/>
      <c r="Q327" s="46"/>
      <c r="R327" s="46"/>
      <c r="S327" s="46"/>
    </row>
    <row r="328" spans="1:19" ht="18.75">
      <c r="A328" s="91"/>
      <c r="B328" s="46"/>
      <c r="C328" s="46"/>
      <c r="D328" s="46"/>
      <c r="E328" s="46"/>
      <c r="F328" s="46"/>
      <c r="G328" s="46"/>
      <c r="H328" s="46"/>
      <c r="I328" s="46"/>
      <c r="J328" s="46"/>
      <c r="K328" s="46"/>
      <c r="L328" s="46"/>
      <c r="M328" s="46"/>
      <c r="N328" s="46"/>
      <c r="O328" s="46"/>
      <c r="P328" s="46"/>
      <c r="Q328" s="46"/>
      <c r="R328" s="46"/>
      <c r="S328" s="46"/>
    </row>
    <row r="329" spans="1:19" ht="18.75">
      <c r="A329" s="91"/>
      <c r="B329" s="46"/>
      <c r="C329" s="46"/>
      <c r="D329" s="46"/>
      <c r="E329" s="46"/>
      <c r="F329" s="46"/>
      <c r="G329" s="46"/>
      <c r="H329" s="46"/>
      <c r="I329" s="46"/>
      <c r="J329" s="46"/>
      <c r="K329" s="46"/>
      <c r="L329" s="46"/>
      <c r="M329" s="46"/>
      <c r="N329" s="46"/>
      <c r="O329" s="46"/>
      <c r="P329" s="46"/>
      <c r="Q329" s="46"/>
      <c r="R329" s="46"/>
      <c r="S329" s="46"/>
    </row>
    <row r="330" spans="1:19" ht="18.75">
      <c r="A330" s="91"/>
      <c r="B330" s="46"/>
      <c r="C330" s="46"/>
      <c r="D330" s="46"/>
      <c r="E330" s="46"/>
      <c r="F330" s="46"/>
      <c r="G330" s="46"/>
      <c r="H330" s="46"/>
      <c r="I330" s="46"/>
      <c r="J330" s="46"/>
      <c r="K330" s="46"/>
      <c r="L330" s="46"/>
      <c r="M330" s="46"/>
      <c r="N330" s="46"/>
      <c r="O330" s="46"/>
      <c r="P330" s="46"/>
      <c r="Q330" s="46"/>
      <c r="R330" s="46"/>
      <c r="S330" s="46"/>
    </row>
    <row r="331" spans="1:19" ht="18.75">
      <c r="A331" s="91"/>
      <c r="B331" s="46"/>
      <c r="C331" s="46"/>
      <c r="D331" s="46"/>
      <c r="E331" s="46"/>
      <c r="F331" s="46"/>
      <c r="G331" s="46"/>
      <c r="H331" s="46"/>
      <c r="I331" s="46"/>
      <c r="J331" s="46"/>
      <c r="K331" s="46"/>
      <c r="L331" s="46"/>
      <c r="M331" s="46"/>
      <c r="N331" s="46"/>
      <c r="O331" s="46"/>
      <c r="P331" s="46"/>
      <c r="Q331" s="46"/>
      <c r="R331" s="46"/>
      <c r="S331" s="46"/>
    </row>
    <row r="332" spans="1:19" ht="18.75">
      <c r="A332" s="91"/>
      <c r="B332" s="46"/>
      <c r="C332" s="46"/>
      <c r="D332" s="46"/>
      <c r="E332" s="46"/>
      <c r="F332" s="46"/>
      <c r="G332" s="46"/>
      <c r="H332" s="46"/>
      <c r="I332" s="46"/>
      <c r="J332" s="46"/>
      <c r="K332" s="46"/>
      <c r="L332" s="46"/>
      <c r="M332" s="46"/>
      <c r="N332" s="46"/>
      <c r="O332" s="46"/>
      <c r="P332" s="46"/>
      <c r="Q332" s="46"/>
      <c r="R332" s="46"/>
      <c r="S332" s="46"/>
    </row>
    <row r="333" spans="1:19" ht="18.75">
      <c r="A333" s="91"/>
      <c r="B333" s="46"/>
      <c r="C333" s="46"/>
      <c r="D333" s="46"/>
      <c r="E333" s="46"/>
      <c r="F333" s="46"/>
      <c r="G333" s="46"/>
      <c r="H333" s="46"/>
      <c r="I333" s="46"/>
      <c r="J333" s="46"/>
      <c r="K333" s="46"/>
      <c r="L333" s="46"/>
      <c r="M333" s="46"/>
      <c r="N333" s="46"/>
      <c r="O333" s="46"/>
      <c r="P333" s="46"/>
      <c r="Q333" s="46"/>
      <c r="R333" s="46"/>
      <c r="S333" s="46"/>
    </row>
    <row r="334" spans="1:19" ht="18.75">
      <c r="A334" s="91"/>
      <c r="B334" s="46"/>
      <c r="C334" s="46"/>
      <c r="D334" s="46"/>
      <c r="E334" s="46"/>
      <c r="F334" s="46"/>
      <c r="G334" s="46"/>
      <c r="H334" s="46"/>
      <c r="I334" s="46"/>
      <c r="J334" s="46"/>
      <c r="K334" s="46"/>
      <c r="L334" s="46"/>
      <c r="M334" s="46"/>
      <c r="N334" s="46"/>
      <c r="O334" s="46"/>
      <c r="P334" s="46"/>
      <c r="Q334" s="46"/>
      <c r="R334" s="46"/>
      <c r="S334" s="46"/>
    </row>
    <row r="335" spans="1:19" ht="18.75">
      <c r="A335" s="91"/>
      <c r="B335" s="46"/>
      <c r="C335" s="46"/>
      <c r="D335" s="46"/>
      <c r="E335" s="46"/>
      <c r="F335" s="46"/>
      <c r="G335" s="46"/>
      <c r="H335" s="46"/>
      <c r="I335" s="46"/>
      <c r="J335" s="46"/>
      <c r="K335" s="46"/>
      <c r="L335" s="46"/>
      <c r="M335" s="46"/>
      <c r="N335" s="46"/>
      <c r="O335" s="46"/>
      <c r="P335" s="46"/>
      <c r="Q335" s="46"/>
      <c r="R335" s="46"/>
      <c r="S335" s="46"/>
    </row>
    <row r="336" spans="1:19" ht="18.75">
      <c r="A336" s="91"/>
      <c r="B336" s="46"/>
      <c r="C336" s="46"/>
      <c r="D336" s="46"/>
      <c r="E336" s="46"/>
      <c r="F336" s="46"/>
      <c r="G336" s="46"/>
      <c r="H336" s="46"/>
      <c r="I336" s="46"/>
      <c r="J336" s="46"/>
      <c r="K336" s="46"/>
      <c r="L336" s="46"/>
      <c r="M336" s="46"/>
      <c r="N336" s="46"/>
      <c r="O336" s="46"/>
      <c r="P336" s="46"/>
      <c r="Q336" s="46"/>
      <c r="R336" s="46"/>
      <c r="S336" s="46"/>
    </row>
    <row r="337" spans="1:19" ht="18.75">
      <c r="A337" s="91"/>
      <c r="B337" s="46"/>
      <c r="C337" s="46"/>
      <c r="D337" s="46"/>
      <c r="E337" s="46"/>
      <c r="F337" s="46"/>
      <c r="G337" s="46"/>
      <c r="H337" s="46"/>
      <c r="I337" s="46"/>
      <c r="J337" s="46"/>
      <c r="K337" s="46"/>
      <c r="L337" s="46"/>
      <c r="M337" s="46"/>
      <c r="N337" s="46"/>
      <c r="O337" s="46"/>
      <c r="P337" s="46"/>
      <c r="Q337" s="46"/>
      <c r="R337" s="46"/>
      <c r="S337" s="46"/>
    </row>
    <row r="338" spans="1:19" ht="18.75">
      <c r="A338" s="91"/>
      <c r="B338" s="46"/>
      <c r="C338" s="46"/>
      <c r="D338" s="46"/>
      <c r="E338" s="46"/>
      <c r="F338" s="46"/>
      <c r="G338" s="46"/>
      <c r="H338" s="46"/>
      <c r="I338" s="46"/>
      <c r="J338" s="46"/>
      <c r="K338" s="46"/>
      <c r="L338" s="46"/>
      <c r="M338" s="46"/>
      <c r="N338" s="46"/>
      <c r="O338" s="46"/>
      <c r="P338" s="46"/>
      <c r="Q338" s="46"/>
      <c r="R338" s="46"/>
      <c r="S338" s="46"/>
    </row>
    <row r="339" spans="1:19" ht="18.75">
      <c r="A339" s="91"/>
      <c r="B339" s="46"/>
      <c r="C339" s="46"/>
      <c r="D339" s="46"/>
      <c r="E339" s="46"/>
      <c r="F339" s="46"/>
      <c r="G339" s="46"/>
      <c r="H339" s="46"/>
      <c r="I339" s="46"/>
      <c r="J339" s="46"/>
      <c r="K339" s="46"/>
      <c r="L339" s="46"/>
      <c r="M339" s="46"/>
      <c r="N339" s="46"/>
      <c r="O339" s="46"/>
      <c r="P339" s="46"/>
      <c r="Q339" s="46"/>
      <c r="R339" s="46"/>
      <c r="S339" s="46"/>
    </row>
    <row r="340" spans="1:19" ht="18.75">
      <c r="A340" s="91"/>
      <c r="B340" s="46"/>
      <c r="C340" s="46"/>
      <c r="D340" s="46"/>
      <c r="E340" s="46"/>
      <c r="F340" s="46"/>
      <c r="G340" s="46"/>
      <c r="H340" s="46"/>
      <c r="I340" s="46"/>
      <c r="J340" s="46"/>
      <c r="K340" s="46"/>
      <c r="L340" s="46"/>
      <c r="M340" s="46"/>
      <c r="N340" s="46"/>
      <c r="O340" s="46"/>
      <c r="P340" s="46"/>
      <c r="Q340" s="46"/>
      <c r="R340" s="46"/>
      <c r="S340" s="46"/>
    </row>
    <row r="341" spans="1:19" ht="18.75">
      <c r="A341" s="91"/>
      <c r="B341" s="46"/>
      <c r="C341" s="46"/>
      <c r="D341" s="46"/>
      <c r="E341" s="46"/>
      <c r="F341" s="46"/>
      <c r="G341" s="46"/>
      <c r="H341" s="46"/>
      <c r="I341" s="46"/>
      <c r="J341" s="46"/>
      <c r="K341" s="46"/>
      <c r="L341" s="46"/>
      <c r="M341" s="46"/>
      <c r="N341" s="46"/>
      <c r="O341" s="46"/>
      <c r="P341" s="46"/>
      <c r="Q341" s="46"/>
      <c r="R341" s="46"/>
      <c r="S341" s="46"/>
    </row>
    <row r="342" spans="1:19" ht="18.75">
      <c r="A342" s="91"/>
      <c r="B342" s="46"/>
      <c r="C342" s="46"/>
      <c r="D342" s="46"/>
      <c r="E342" s="46"/>
      <c r="F342" s="46"/>
      <c r="G342" s="46"/>
      <c r="H342" s="46"/>
      <c r="I342" s="46"/>
      <c r="J342" s="46"/>
      <c r="K342" s="46"/>
      <c r="L342" s="46"/>
      <c r="M342" s="46"/>
      <c r="N342" s="46"/>
      <c r="O342" s="46"/>
      <c r="P342" s="46"/>
      <c r="Q342" s="46"/>
      <c r="R342" s="46"/>
      <c r="S342" s="46"/>
    </row>
    <row r="343" spans="1:19" ht="18.75">
      <c r="A343" s="91"/>
      <c r="B343" s="46"/>
      <c r="C343" s="46"/>
      <c r="D343" s="46"/>
      <c r="E343" s="46"/>
      <c r="F343" s="46"/>
      <c r="G343" s="46"/>
      <c r="H343" s="46"/>
      <c r="I343" s="46"/>
      <c r="J343" s="46"/>
      <c r="K343" s="46"/>
      <c r="L343" s="46"/>
      <c r="M343" s="46"/>
      <c r="N343" s="46"/>
      <c r="O343" s="46"/>
      <c r="P343" s="46"/>
      <c r="Q343" s="46"/>
      <c r="R343" s="46"/>
      <c r="S343" s="46"/>
    </row>
    <row r="344" spans="1:19" ht="18.75">
      <c r="A344" s="91"/>
      <c r="B344" s="46"/>
      <c r="C344" s="46"/>
      <c r="D344" s="46"/>
      <c r="E344" s="46"/>
      <c r="F344" s="46"/>
      <c r="G344" s="46"/>
      <c r="H344" s="46"/>
      <c r="I344" s="46"/>
      <c r="J344" s="46"/>
      <c r="K344" s="46"/>
      <c r="L344" s="46"/>
      <c r="M344" s="46"/>
      <c r="N344" s="46"/>
      <c r="O344" s="46"/>
      <c r="P344" s="46"/>
      <c r="Q344" s="46"/>
      <c r="R344" s="46"/>
      <c r="S344" s="46"/>
    </row>
    <row r="345" spans="1:19" ht="18.75">
      <c r="A345" s="91"/>
      <c r="B345" s="46"/>
      <c r="C345" s="46"/>
      <c r="D345" s="46"/>
      <c r="E345" s="46"/>
      <c r="F345" s="46"/>
      <c r="G345" s="46"/>
      <c r="H345" s="46"/>
      <c r="I345" s="46"/>
      <c r="J345" s="46"/>
      <c r="K345" s="46"/>
      <c r="L345" s="46"/>
      <c r="M345" s="46"/>
      <c r="N345" s="46"/>
      <c r="O345" s="46"/>
      <c r="P345" s="46"/>
      <c r="Q345" s="46"/>
      <c r="R345" s="46"/>
      <c r="S345" s="46"/>
    </row>
    <row r="346" spans="1:19" ht="18.75">
      <c r="A346" s="91"/>
      <c r="B346" s="46"/>
      <c r="C346" s="46"/>
      <c r="D346" s="46"/>
      <c r="E346" s="46"/>
      <c r="F346" s="46"/>
      <c r="G346" s="46"/>
      <c r="H346" s="46"/>
      <c r="I346" s="46"/>
      <c r="J346" s="46"/>
      <c r="K346" s="46"/>
      <c r="L346" s="46"/>
      <c r="M346" s="46"/>
      <c r="N346" s="46"/>
      <c r="O346" s="46"/>
      <c r="P346" s="46"/>
      <c r="Q346" s="46"/>
      <c r="R346" s="46"/>
      <c r="S346" s="46"/>
    </row>
    <row r="347" spans="1:19" ht="18.75">
      <c r="A347" s="91"/>
      <c r="B347" s="46"/>
      <c r="C347" s="46"/>
      <c r="D347" s="46"/>
      <c r="E347" s="46"/>
      <c r="F347" s="46"/>
      <c r="G347" s="46"/>
      <c r="H347" s="46"/>
      <c r="I347" s="46"/>
      <c r="J347" s="46"/>
      <c r="K347" s="46"/>
      <c r="L347" s="46"/>
      <c r="M347" s="46"/>
      <c r="N347" s="46"/>
      <c r="O347" s="46"/>
      <c r="P347" s="46"/>
      <c r="Q347" s="46"/>
      <c r="R347" s="46"/>
      <c r="S347" s="46"/>
    </row>
    <row r="348" spans="1:19" ht="18.75">
      <c r="A348" s="91"/>
      <c r="B348" s="46"/>
      <c r="C348" s="46"/>
      <c r="D348" s="46"/>
      <c r="E348" s="46"/>
      <c r="F348" s="46"/>
      <c r="G348" s="46"/>
      <c r="H348" s="46"/>
      <c r="I348" s="46"/>
      <c r="J348" s="46"/>
      <c r="K348" s="46"/>
      <c r="L348" s="46"/>
      <c r="M348" s="46"/>
      <c r="N348" s="46"/>
      <c r="O348" s="46"/>
      <c r="P348" s="46"/>
      <c r="Q348" s="46"/>
      <c r="R348" s="46"/>
      <c r="S348" s="46"/>
    </row>
    <row r="349" spans="1:19" ht="18.75">
      <c r="A349" s="91"/>
      <c r="B349" s="46"/>
      <c r="C349" s="46"/>
      <c r="D349" s="46"/>
      <c r="E349" s="46"/>
      <c r="F349" s="46"/>
      <c r="G349" s="46"/>
      <c r="H349" s="46"/>
      <c r="I349" s="46"/>
      <c r="J349" s="46"/>
      <c r="K349" s="46"/>
      <c r="L349" s="46"/>
      <c r="M349" s="46"/>
      <c r="N349" s="46"/>
      <c r="O349" s="46"/>
      <c r="P349" s="46"/>
      <c r="Q349" s="46"/>
      <c r="R349" s="46"/>
      <c r="S349" s="46"/>
    </row>
    <row r="350" spans="1:19" ht="18.75">
      <c r="A350" s="91"/>
      <c r="B350" s="46"/>
      <c r="C350" s="46"/>
      <c r="D350" s="46"/>
      <c r="E350" s="46"/>
      <c r="F350" s="46"/>
      <c r="G350" s="46"/>
      <c r="H350" s="46"/>
      <c r="I350" s="46"/>
      <c r="J350" s="46"/>
      <c r="K350" s="46"/>
      <c r="L350" s="46"/>
      <c r="M350" s="46"/>
      <c r="N350" s="46"/>
      <c r="O350" s="46"/>
      <c r="P350" s="46"/>
      <c r="Q350" s="46"/>
      <c r="R350" s="46"/>
      <c r="S350" s="46"/>
    </row>
    <row r="351" spans="1:19" ht="18.75">
      <c r="A351" s="91"/>
      <c r="B351" s="46"/>
      <c r="C351" s="46"/>
      <c r="D351" s="46"/>
      <c r="E351" s="46"/>
      <c r="F351" s="46"/>
      <c r="G351" s="46"/>
      <c r="H351" s="46"/>
      <c r="I351" s="46"/>
      <c r="J351" s="46"/>
      <c r="K351" s="46"/>
      <c r="L351" s="46"/>
      <c r="M351" s="46"/>
      <c r="N351" s="46"/>
      <c r="O351" s="46"/>
      <c r="P351" s="46"/>
      <c r="Q351" s="46"/>
      <c r="R351" s="46"/>
      <c r="S351" s="46"/>
    </row>
    <row r="352" spans="1:19" ht="18.75">
      <c r="A352" s="91"/>
      <c r="B352" s="46"/>
      <c r="C352" s="46"/>
      <c r="D352" s="46"/>
      <c r="E352" s="46"/>
      <c r="F352" s="46"/>
      <c r="G352" s="46"/>
      <c r="H352" s="46"/>
      <c r="I352" s="46"/>
      <c r="J352" s="46"/>
      <c r="K352" s="46"/>
      <c r="L352" s="46"/>
      <c r="M352" s="46"/>
      <c r="N352" s="46"/>
      <c r="O352" s="46"/>
      <c r="P352" s="46"/>
      <c r="Q352" s="46"/>
      <c r="R352" s="46"/>
      <c r="S352" s="46"/>
    </row>
    <row r="353" spans="1:19" ht="18.75">
      <c r="A353" s="91"/>
      <c r="B353" s="46"/>
      <c r="C353" s="46"/>
      <c r="D353" s="46"/>
      <c r="E353" s="46"/>
      <c r="F353" s="46"/>
      <c r="G353" s="46"/>
      <c r="H353" s="46"/>
      <c r="I353" s="46"/>
      <c r="J353" s="46"/>
      <c r="K353" s="46"/>
      <c r="L353" s="46"/>
      <c r="M353" s="46"/>
      <c r="N353" s="46"/>
      <c r="O353" s="46"/>
      <c r="P353" s="46"/>
      <c r="Q353" s="46"/>
      <c r="R353" s="46"/>
      <c r="S353" s="46"/>
    </row>
    <row r="354" spans="1:19" ht="18.75">
      <c r="A354" s="91"/>
      <c r="B354" s="46"/>
      <c r="C354" s="46"/>
      <c r="D354" s="46"/>
      <c r="E354" s="46"/>
      <c r="F354" s="46"/>
      <c r="G354" s="46"/>
      <c r="H354" s="46"/>
      <c r="I354" s="46"/>
      <c r="J354" s="46"/>
      <c r="K354" s="46"/>
      <c r="L354" s="46"/>
      <c r="M354" s="46"/>
      <c r="N354" s="46"/>
      <c r="O354" s="46"/>
      <c r="P354" s="46"/>
      <c r="Q354" s="46"/>
      <c r="R354" s="46"/>
      <c r="S354" s="46"/>
    </row>
    <row r="355" spans="1:19" ht="18.75">
      <c r="A355" s="91"/>
      <c r="B355" s="46"/>
      <c r="C355" s="46"/>
      <c r="D355" s="46"/>
      <c r="E355" s="46"/>
      <c r="F355" s="46"/>
      <c r="G355" s="46"/>
      <c r="H355" s="46"/>
      <c r="I355" s="46"/>
      <c r="J355" s="46"/>
      <c r="K355" s="46"/>
      <c r="L355" s="46"/>
      <c r="M355" s="46"/>
      <c r="N355" s="46"/>
      <c r="O355" s="46"/>
      <c r="P355" s="46"/>
      <c r="Q355" s="46"/>
      <c r="R355" s="46"/>
      <c r="S355" s="46"/>
    </row>
    <row r="356" spans="1:19" ht="18.75">
      <c r="A356" s="91"/>
      <c r="B356" s="46"/>
      <c r="C356" s="46"/>
      <c r="D356" s="46"/>
      <c r="E356" s="46"/>
      <c r="F356" s="46"/>
      <c r="G356" s="46"/>
      <c r="H356" s="46"/>
      <c r="I356" s="46"/>
      <c r="J356" s="46"/>
      <c r="K356" s="46"/>
      <c r="L356" s="46"/>
      <c r="M356" s="46"/>
      <c r="N356" s="46"/>
      <c r="O356" s="46"/>
      <c r="P356" s="46"/>
      <c r="Q356" s="46"/>
      <c r="R356" s="46"/>
      <c r="S356" s="46"/>
    </row>
    <row r="357" spans="1:19" ht="18.75">
      <c r="A357" s="91"/>
      <c r="B357" s="46"/>
      <c r="C357" s="46"/>
      <c r="D357" s="46"/>
      <c r="E357" s="46"/>
      <c r="F357" s="46"/>
      <c r="G357" s="46"/>
      <c r="H357" s="46"/>
      <c r="I357" s="46"/>
      <c r="J357" s="46"/>
      <c r="K357" s="46"/>
      <c r="L357" s="46"/>
      <c r="M357" s="46"/>
      <c r="N357" s="46"/>
      <c r="O357" s="46"/>
      <c r="P357" s="46"/>
      <c r="Q357" s="46"/>
      <c r="R357" s="46"/>
      <c r="S357" s="46"/>
    </row>
    <row r="358" spans="1:19" ht="18.75">
      <c r="A358" s="91"/>
      <c r="B358" s="46"/>
      <c r="C358" s="46"/>
      <c r="D358" s="46"/>
      <c r="E358" s="46"/>
      <c r="F358" s="46"/>
      <c r="G358" s="46"/>
      <c r="H358" s="46"/>
      <c r="I358" s="46"/>
      <c r="J358" s="46"/>
      <c r="K358" s="46"/>
      <c r="L358" s="46"/>
      <c r="M358" s="46"/>
      <c r="N358" s="46"/>
      <c r="O358" s="46"/>
      <c r="P358" s="46"/>
      <c r="Q358" s="46"/>
      <c r="R358" s="46"/>
      <c r="S358" s="46"/>
    </row>
    <row r="359" spans="1:19" ht="18.75">
      <c r="A359" s="91"/>
      <c r="B359" s="46"/>
      <c r="C359" s="46"/>
      <c r="D359" s="46"/>
      <c r="E359" s="46"/>
      <c r="F359" s="46"/>
      <c r="G359" s="46"/>
      <c r="H359" s="46"/>
      <c r="I359" s="46"/>
      <c r="J359" s="46"/>
      <c r="K359" s="46"/>
      <c r="L359" s="46"/>
      <c r="M359" s="46"/>
      <c r="N359" s="46"/>
      <c r="O359" s="46"/>
      <c r="P359" s="46"/>
      <c r="Q359" s="46"/>
      <c r="R359" s="46"/>
      <c r="S359" s="46"/>
    </row>
    <row r="360" spans="1:19" ht="18.75">
      <c r="A360" s="91"/>
      <c r="B360" s="46"/>
      <c r="C360" s="46"/>
      <c r="D360" s="46"/>
      <c r="E360" s="46"/>
      <c r="F360" s="46"/>
      <c r="G360" s="46"/>
      <c r="H360" s="46"/>
      <c r="I360" s="46"/>
      <c r="J360" s="46"/>
      <c r="K360" s="46"/>
      <c r="L360" s="46"/>
      <c r="M360" s="46"/>
      <c r="N360" s="46"/>
      <c r="O360" s="46"/>
      <c r="P360" s="46"/>
      <c r="Q360" s="46"/>
      <c r="R360" s="46"/>
      <c r="S360" s="46"/>
    </row>
    <row r="361" spans="1:19" ht="18.75">
      <c r="A361" s="91"/>
      <c r="B361" s="46"/>
      <c r="C361" s="46"/>
      <c r="D361" s="46"/>
      <c r="E361" s="46"/>
      <c r="F361" s="46"/>
      <c r="G361" s="46"/>
      <c r="H361" s="46"/>
      <c r="I361" s="46"/>
      <c r="J361" s="46"/>
      <c r="K361" s="46"/>
      <c r="L361" s="46"/>
      <c r="M361" s="46"/>
      <c r="N361" s="46"/>
      <c r="O361" s="46"/>
      <c r="P361" s="46"/>
      <c r="Q361" s="46"/>
      <c r="R361" s="46"/>
      <c r="S361" s="46"/>
    </row>
    <row r="362" spans="1:19" ht="18.75">
      <c r="A362" s="91"/>
      <c r="B362" s="46"/>
      <c r="C362" s="46"/>
      <c r="D362" s="46"/>
      <c r="E362" s="46"/>
      <c r="F362" s="46"/>
      <c r="G362" s="46"/>
      <c r="H362" s="46"/>
      <c r="I362" s="46"/>
      <c r="J362" s="46"/>
      <c r="K362" s="46"/>
      <c r="L362" s="46"/>
      <c r="M362" s="46"/>
      <c r="N362" s="46"/>
      <c r="O362" s="46"/>
      <c r="P362" s="46"/>
      <c r="Q362" s="46"/>
      <c r="R362" s="46"/>
      <c r="S362" s="46"/>
    </row>
    <row r="363" spans="1:19" ht="18.75">
      <c r="A363" s="91"/>
      <c r="B363" s="46"/>
      <c r="C363" s="46"/>
      <c r="D363" s="46"/>
      <c r="E363" s="46"/>
      <c r="F363" s="46"/>
      <c r="G363" s="46"/>
      <c r="H363" s="46"/>
      <c r="I363" s="46"/>
      <c r="J363" s="46"/>
      <c r="K363" s="46"/>
      <c r="L363" s="46"/>
      <c r="M363" s="46"/>
      <c r="N363" s="46"/>
      <c r="O363" s="46"/>
      <c r="P363" s="46"/>
      <c r="Q363" s="46"/>
      <c r="R363" s="46"/>
      <c r="S363" s="46"/>
    </row>
    <row r="364" spans="1:19" ht="18.75">
      <c r="A364" s="91"/>
      <c r="B364" s="46"/>
      <c r="C364" s="46"/>
      <c r="D364" s="46"/>
      <c r="E364" s="46"/>
      <c r="F364" s="46"/>
      <c r="G364" s="46"/>
      <c r="H364" s="46"/>
      <c r="I364" s="46"/>
      <c r="J364" s="46"/>
      <c r="K364" s="46"/>
      <c r="L364" s="46"/>
      <c r="M364" s="46"/>
      <c r="N364" s="46"/>
      <c r="O364" s="46"/>
      <c r="P364" s="46"/>
      <c r="Q364" s="46"/>
      <c r="R364" s="46"/>
      <c r="S364" s="46"/>
    </row>
    <row r="365" spans="1:19" ht="18.75">
      <c r="A365" s="91"/>
      <c r="B365" s="46"/>
      <c r="C365" s="46"/>
      <c r="D365" s="46"/>
      <c r="E365" s="46"/>
      <c r="F365" s="46"/>
      <c r="G365" s="46"/>
      <c r="H365" s="46"/>
      <c r="I365" s="46"/>
      <c r="J365" s="46"/>
      <c r="K365" s="46"/>
      <c r="L365" s="46"/>
      <c r="M365" s="46"/>
      <c r="N365" s="46"/>
      <c r="O365" s="46"/>
      <c r="P365" s="46"/>
      <c r="Q365" s="46"/>
      <c r="R365" s="46"/>
      <c r="S365" s="46"/>
    </row>
    <row r="366" spans="1:19" ht="18.75">
      <c r="A366" s="91"/>
      <c r="B366" s="46"/>
      <c r="C366" s="46"/>
      <c r="D366" s="46"/>
      <c r="E366" s="46"/>
      <c r="F366" s="46"/>
      <c r="G366" s="46"/>
      <c r="H366" s="46"/>
      <c r="I366" s="46"/>
      <c r="J366" s="46"/>
      <c r="K366" s="46"/>
      <c r="L366" s="46"/>
      <c r="M366" s="46"/>
      <c r="N366" s="46"/>
      <c r="O366" s="46"/>
      <c r="P366" s="46"/>
      <c r="Q366" s="46"/>
      <c r="R366" s="46"/>
      <c r="S366" s="46"/>
    </row>
    <row r="367" spans="1:19" ht="18.75">
      <c r="A367" s="91"/>
      <c r="B367" s="46"/>
      <c r="C367" s="46"/>
      <c r="D367" s="46"/>
      <c r="E367" s="46"/>
      <c r="F367" s="46"/>
      <c r="G367" s="46"/>
      <c r="H367" s="46"/>
      <c r="I367" s="46"/>
      <c r="J367" s="46"/>
      <c r="K367" s="46"/>
      <c r="L367" s="46"/>
      <c r="M367" s="46"/>
      <c r="N367" s="46"/>
      <c r="O367" s="46"/>
      <c r="P367" s="46"/>
      <c r="Q367" s="46"/>
      <c r="R367" s="46"/>
      <c r="S367" s="46"/>
    </row>
    <row r="368" spans="1:19" ht="18.75">
      <c r="A368" s="91"/>
      <c r="B368" s="46"/>
      <c r="C368" s="46"/>
      <c r="D368" s="46"/>
      <c r="E368" s="46"/>
      <c r="F368" s="46"/>
      <c r="G368" s="46"/>
      <c r="H368" s="46"/>
      <c r="I368" s="46"/>
      <c r="J368" s="46"/>
      <c r="K368" s="46"/>
      <c r="L368" s="46"/>
      <c r="M368" s="46"/>
      <c r="N368" s="46"/>
      <c r="O368" s="46"/>
      <c r="P368" s="46"/>
      <c r="Q368" s="46"/>
      <c r="R368" s="46"/>
      <c r="S368" s="46"/>
    </row>
    <row r="369" spans="1:19" ht="18.75">
      <c r="A369" s="91"/>
      <c r="B369" s="46"/>
      <c r="C369" s="46"/>
      <c r="D369" s="46"/>
      <c r="E369" s="46"/>
      <c r="F369" s="46"/>
      <c r="G369" s="46"/>
      <c r="H369" s="46"/>
      <c r="I369" s="46"/>
      <c r="J369" s="46"/>
      <c r="K369" s="46"/>
      <c r="L369" s="46"/>
      <c r="M369" s="46"/>
      <c r="N369" s="46"/>
      <c r="O369" s="46"/>
      <c r="P369" s="46"/>
      <c r="Q369" s="46"/>
      <c r="R369" s="46"/>
      <c r="S369" s="46"/>
    </row>
    <row r="370" spans="1:19" ht="18.75">
      <c r="A370" s="91"/>
      <c r="B370" s="46"/>
      <c r="C370" s="46"/>
      <c r="D370" s="46"/>
      <c r="E370" s="46"/>
      <c r="F370" s="46"/>
      <c r="G370" s="46"/>
      <c r="H370" s="46"/>
      <c r="I370" s="46"/>
      <c r="J370" s="46"/>
      <c r="K370" s="46"/>
      <c r="L370" s="46"/>
      <c r="M370" s="46"/>
      <c r="N370" s="46"/>
      <c r="O370" s="46"/>
      <c r="P370" s="46"/>
      <c r="Q370" s="46"/>
      <c r="R370" s="46"/>
      <c r="S370" s="46"/>
    </row>
    <row r="371" spans="1:19" ht="18.75">
      <c r="A371" s="91"/>
      <c r="B371" s="46"/>
      <c r="C371" s="46"/>
      <c r="D371" s="46"/>
      <c r="E371" s="46"/>
      <c r="F371" s="46"/>
      <c r="G371" s="46"/>
      <c r="H371" s="46"/>
      <c r="I371" s="46"/>
      <c r="J371" s="46"/>
      <c r="K371" s="46"/>
      <c r="L371" s="46"/>
      <c r="M371" s="46"/>
      <c r="N371" s="46"/>
      <c r="O371" s="46"/>
      <c r="P371" s="46"/>
      <c r="Q371" s="46"/>
      <c r="R371" s="46"/>
      <c r="S371" s="46"/>
    </row>
    <row r="372" spans="1:19" ht="18.75">
      <c r="A372" s="91"/>
      <c r="B372" s="46"/>
      <c r="C372" s="46"/>
      <c r="D372" s="46"/>
      <c r="E372" s="46"/>
      <c r="F372" s="46"/>
      <c r="G372" s="46"/>
      <c r="H372" s="46"/>
      <c r="I372" s="46"/>
      <c r="J372" s="46"/>
      <c r="K372" s="46"/>
      <c r="L372" s="46"/>
      <c r="M372" s="46"/>
      <c r="N372" s="46"/>
      <c r="O372" s="46"/>
      <c r="P372" s="46"/>
      <c r="Q372" s="46"/>
      <c r="R372" s="46"/>
      <c r="S372" s="46"/>
    </row>
    <row r="373" spans="1:19" ht="18.75">
      <c r="A373" s="91"/>
      <c r="B373" s="46"/>
      <c r="C373" s="46"/>
      <c r="D373" s="46"/>
      <c r="E373" s="46"/>
      <c r="F373" s="46"/>
      <c r="G373" s="46"/>
      <c r="H373" s="46"/>
      <c r="I373" s="46"/>
      <c r="J373" s="46"/>
      <c r="K373" s="46"/>
      <c r="L373" s="46"/>
      <c r="M373" s="46"/>
      <c r="N373" s="46"/>
      <c r="O373" s="46"/>
      <c r="P373" s="46"/>
      <c r="Q373" s="46"/>
      <c r="R373" s="46"/>
      <c r="S373" s="46"/>
    </row>
    <row r="374" spans="1:19" ht="18.75">
      <c r="A374" s="91"/>
      <c r="B374" s="46"/>
      <c r="C374" s="46"/>
      <c r="D374" s="46"/>
      <c r="E374" s="46"/>
      <c r="F374" s="46"/>
      <c r="G374" s="46"/>
      <c r="H374" s="46"/>
      <c r="I374" s="46"/>
      <c r="J374" s="46"/>
      <c r="K374" s="46"/>
      <c r="L374" s="46"/>
      <c r="M374" s="46"/>
      <c r="N374" s="46"/>
      <c r="O374" s="46"/>
      <c r="P374" s="46"/>
      <c r="Q374" s="46"/>
      <c r="R374" s="46"/>
      <c r="S374" s="46"/>
    </row>
    <row r="375" spans="1:19" ht="18.75">
      <c r="A375" s="91"/>
      <c r="B375" s="46"/>
      <c r="C375" s="46"/>
      <c r="D375" s="46"/>
      <c r="E375" s="46"/>
      <c r="F375" s="46"/>
      <c r="G375" s="46"/>
      <c r="H375" s="46"/>
      <c r="I375" s="46"/>
      <c r="J375" s="46"/>
      <c r="K375" s="46"/>
      <c r="L375" s="46"/>
      <c r="M375" s="46"/>
      <c r="N375" s="46"/>
      <c r="O375" s="46"/>
      <c r="P375" s="46"/>
      <c r="Q375" s="46"/>
      <c r="R375" s="46"/>
      <c r="S375" s="46"/>
    </row>
    <row r="376" spans="1:19" ht="18.75">
      <c r="A376" s="91"/>
      <c r="B376" s="46"/>
      <c r="C376" s="46"/>
      <c r="D376" s="46"/>
      <c r="E376" s="46"/>
      <c r="F376" s="46"/>
      <c r="G376" s="46"/>
      <c r="H376" s="46"/>
      <c r="I376" s="46"/>
      <c r="J376" s="46"/>
      <c r="K376" s="46"/>
      <c r="L376" s="46"/>
      <c r="M376" s="46"/>
      <c r="N376" s="46"/>
      <c r="O376" s="46"/>
      <c r="P376" s="46"/>
      <c r="Q376" s="46"/>
      <c r="R376" s="46"/>
      <c r="S376" s="46"/>
    </row>
    <row r="377" spans="1:19" ht="18.75">
      <c r="A377" s="91"/>
      <c r="B377" s="46"/>
      <c r="C377" s="46"/>
      <c r="D377" s="46"/>
      <c r="E377" s="46"/>
      <c r="F377" s="46"/>
      <c r="G377" s="46"/>
      <c r="H377" s="46"/>
      <c r="I377" s="46"/>
      <c r="J377" s="46"/>
      <c r="K377" s="46"/>
      <c r="L377" s="46"/>
      <c r="M377" s="46"/>
      <c r="N377" s="46"/>
      <c r="O377" s="46"/>
      <c r="P377" s="46"/>
      <c r="Q377" s="46"/>
      <c r="R377" s="46"/>
      <c r="S377" s="46"/>
    </row>
    <row r="378" spans="1:19" ht="18.75">
      <c r="A378" s="91"/>
      <c r="B378" s="46"/>
      <c r="C378" s="46"/>
      <c r="D378" s="46"/>
      <c r="E378" s="46"/>
      <c r="F378" s="46"/>
      <c r="G378" s="46"/>
      <c r="H378" s="46"/>
      <c r="I378" s="46"/>
      <c r="J378" s="46"/>
      <c r="K378" s="46"/>
      <c r="L378" s="46"/>
      <c r="M378" s="46"/>
      <c r="N378" s="46"/>
      <c r="O378" s="46"/>
      <c r="P378" s="46"/>
      <c r="Q378" s="46"/>
      <c r="R378" s="46"/>
      <c r="S378" s="46"/>
    </row>
    <row r="379" spans="1:19" ht="18.75">
      <c r="A379" s="91"/>
      <c r="B379" s="46"/>
      <c r="C379" s="46"/>
      <c r="D379" s="46"/>
      <c r="E379" s="46"/>
      <c r="F379" s="46"/>
      <c r="G379" s="46"/>
      <c r="H379" s="46"/>
      <c r="I379" s="46"/>
      <c r="J379" s="46"/>
      <c r="K379" s="46"/>
      <c r="L379" s="46"/>
      <c r="M379" s="46"/>
      <c r="N379" s="46"/>
      <c r="O379" s="46"/>
      <c r="P379" s="46"/>
      <c r="Q379" s="46"/>
      <c r="R379" s="46"/>
      <c r="S379" s="46"/>
    </row>
    <row r="380" spans="1:19" ht="18.75">
      <c r="A380" s="91"/>
      <c r="B380" s="46"/>
      <c r="C380" s="46"/>
      <c r="D380" s="46"/>
      <c r="E380" s="46"/>
      <c r="F380" s="46"/>
      <c r="G380" s="46"/>
      <c r="H380" s="46"/>
      <c r="I380" s="46"/>
      <c r="J380" s="46"/>
      <c r="K380" s="46"/>
      <c r="L380" s="46"/>
      <c r="M380" s="46"/>
      <c r="N380" s="46"/>
      <c r="O380" s="46"/>
      <c r="P380" s="46"/>
      <c r="Q380" s="46"/>
      <c r="R380" s="46"/>
      <c r="S380" s="46"/>
    </row>
    <row r="381" spans="1:19" ht="18.75">
      <c r="A381" s="91"/>
      <c r="B381" s="46"/>
      <c r="C381" s="46"/>
      <c r="D381" s="46"/>
      <c r="E381" s="46"/>
      <c r="F381" s="46"/>
      <c r="G381" s="46"/>
      <c r="H381" s="46"/>
      <c r="I381" s="46"/>
      <c r="J381" s="46"/>
      <c r="K381" s="46"/>
      <c r="L381" s="46"/>
      <c r="M381" s="46"/>
      <c r="N381" s="46"/>
      <c r="O381" s="46"/>
      <c r="P381" s="46"/>
      <c r="Q381" s="46"/>
      <c r="R381" s="46"/>
      <c r="S381" s="46"/>
    </row>
    <row r="382" spans="1:19" ht="18.75">
      <c r="A382" s="91"/>
      <c r="B382" s="46"/>
      <c r="C382" s="46"/>
      <c r="D382" s="46"/>
      <c r="E382" s="46"/>
      <c r="F382" s="46"/>
      <c r="G382" s="46"/>
      <c r="H382" s="46"/>
      <c r="I382" s="46"/>
      <c r="J382" s="46"/>
      <c r="K382" s="46"/>
      <c r="L382" s="46"/>
      <c r="M382" s="46"/>
      <c r="N382" s="46"/>
      <c r="O382" s="46"/>
      <c r="P382" s="46"/>
      <c r="Q382" s="46"/>
      <c r="R382" s="46"/>
      <c r="S382" s="46"/>
    </row>
    <row r="383" spans="1:19" ht="18.75">
      <c r="A383" s="91"/>
      <c r="B383" s="46"/>
      <c r="C383" s="46"/>
      <c r="D383" s="46"/>
      <c r="E383" s="46"/>
      <c r="F383" s="46"/>
      <c r="G383" s="46"/>
      <c r="H383" s="46"/>
      <c r="I383" s="46"/>
      <c r="J383" s="46"/>
      <c r="K383" s="46"/>
      <c r="L383" s="46"/>
      <c r="M383" s="46"/>
      <c r="N383" s="46"/>
      <c r="O383" s="46"/>
      <c r="P383" s="46"/>
      <c r="Q383" s="46"/>
      <c r="R383" s="46"/>
      <c r="S383" s="46"/>
    </row>
    <row r="384" spans="1:19" ht="18.75">
      <c r="A384" s="91"/>
      <c r="B384" s="46"/>
      <c r="C384" s="46"/>
      <c r="D384" s="46"/>
      <c r="E384" s="46"/>
      <c r="F384" s="46"/>
      <c r="G384" s="46"/>
      <c r="H384" s="46"/>
      <c r="I384" s="46"/>
      <c r="J384" s="46"/>
      <c r="K384" s="46"/>
      <c r="L384" s="46"/>
      <c r="M384" s="46"/>
      <c r="N384" s="46"/>
      <c r="O384" s="46"/>
      <c r="P384" s="46"/>
      <c r="Q384" s="46"/>
      <c r="R384" s="46"/>
      <c r="S384" s="46"/>
    </row>
    <row r="385" spans="1:19" ht="18.75">
      <c r="A385" s="91"/>
      <c r="B385" s="46"/>
      <c r="C385" s="46"/>
      <c r="D385" s="46"/>
      <c r="E385" s="46"/>
      <c r="F385" s="46"/>
      <c r="G385" s="46"/>
      <c r="H385" s="46"/>
      <c r="I385" s="46"/>
      <c r="J385" s="46"/>
      <c r="K385" s="46"/>
      <c r="L385" s="46"/>
      <c r="M385" s="46"/>
      <c r="N385" s="46"/>
      <c r="O385" s="46"/>
      <c r="P385" s="46"/>
      <c r="Q385" s="46"/>
      <c r="R385" s="46"/>
      <c r="S385" s="46"/>
    </row>
    <row r="386" spans="1:19" ht="18.75">
      <c r="A386" s="91"/>
      <c r="B386" s="46"/>
      <c r="C386" s="46"/>
      <c r="D386" s="46"/>
      <c r="E386" s="46"/>
      <c r="F386" s="46"/>
      <c r="G386" s="46"/>
      <c r="H386" s="46"/>
      <c r="I386" s="46"/>
      <c r="J386" s="46"/>
      <c r="K386" s="46"/>
      <c r="L386" s="46"/>
      <c r="M386" s="46"/>
      <c r="N386" s="46"/>
      <c r="O386" s="46"/>
      <c r="P386" s="46"/>
      <c r="Q386" s="46"/>
      <c r="R386" s="46"/>
      <c r="S386" s="46"/>
    </row>
    <row r="387" spans="1:19" ht="18.75">
      <c r="A387" s="91"/>
      <c r="B387" s="46"/>
      <c r="C387" s="46"/>
      <c r="D387" s="46"/>
      <c r="E387" s="46"/>
      <c r="F387" s="46"/>
      <c r="G387" s="46"/>
      <c r="H387" s="46"/>
      <c r="I387" s="46"/>
      <c r="J387" s="46"/>
      <c r="K387" s="46"/>
      <c r="L387" s="46"/>
      <c r="M387" s="46"/>
      <c r="N387" s="46"/>
      <c r="O387" s="46"/>
      <c r="P387" s="46"/>
      <c r="Q387" s="46"/>
      <c r="R387" s="46"/>
      <c r="S387" s="46"/>
    </row>
    <row r="388" spans="1:19" ht="18.75">
      <c r="A388" s="91"/>
      <c r="B388" s="46"/>
      <c r="C388" s="46"/>
      <c r="D388" s="46"/>
      <c r="E388" s="46"/>
      <c r="F388" s="46"/>
      <c r="G388" s="46"/>
      <c r="H388" s="46"/>
      <c r="I388" s="46"/>
      <c r="J388" s="46"/>
      <c r="K388" s="46"/>
      <c r="L388" s="46"/>
      <c r="M388" s="46"/>
      <c r="N388" s="46"/>
      <c r="O388" s="46"/>
      <c r="P388" s="46"/>
      <c r="Q388" s="46"/>
      <c r="R388" s="46"/>
      <c r="S388" s="46"/>
    </row>
    <row r="389" spans="1:19" ht="18.75">
      <c r="A389" s="91"/>
      <c r="B389" s="46"/>
      <c r="C389" s="46"/>
      <c r="D389" s="46"/>
      <c r="E389" s="46"/>
      <c r="F389" s="46"/>
      <c r="G389" s="46"/>
      <c r="H389" s="46"/>
      <c r="I389" s="46"/>
      <c r="J389" s="46"/>
      <c r="K389" s="46"/>
      <c r="L389" s="46"/>
      <c r="M389" s="46"/>
      <c r="N389" s="46"/>
      <c r="O389" s="46"/>
      <c r="P389" s="46"/>
      <c r="Q389" s="46"/>
      <c r="R389" s="46"/>
      <c r="S389" s="46"/>
    </row>
    <row r="390" spans="1:19" ht="18.75">
      <c r="A390" s="91"/>
      <c r="B390" s="46"/>
      <c r="C390" s="46"/>
      <c r="D390" s="46"/>
      <c r="E390" s="46"/>
      <c r="F390" s="46"/>
      <c r="G390" s="46"/>
      <c r="H390" s="46"/>
      <c r="I390" s="46"/>
      <c r="J390" s="46"/>
      <c r="K390" s="46"/>
      <c r="L390" s="46"/>
      <c r="M390" s="46"/>
      <c r="N390" s="46"/>
      <c r="O390" s="46"/>
      <c r="P390" s="46"/>
      <c r="Q390" s="46"/>
      <c r="R390" s="46"/>
      <c r="S390" s="46"/>
    </row>
    <row r="391" spans="1:19" ht="18.75">
      <c r="A391" s="91"/>
      <c r="B391" s="46"/>
      <c r="C391" s="46"/>
      <c r="D391" s="46"/>
      <c r="E391" s="46"/>
      <c r="F391" s="46"/>
      <c r="G391" s="46"/>
      <c r="H391" s="46"/>
      <c r="I391" s="46"/>
      <c r="J391" s="46"/>
      <c r="K391" s="46"/>
      <c r="L391" s="46"/>
      <c r="M391" s="46"/>
      <c r="N391" s="46"/>
      <c r="O391" s="46"/>
      <c r="P391" s="46"/>
      <c r="Q391" s="46"/>
      <c r="R391" s="46"/>
      <c r="S391" s="46"/>
    </row>
    <row r="392" spans="1:19" ht="18.75">
      <c r="A392" s="91"/>
      <c r="B392" s="46"/>
      <c r="C392" s="46"/>
      <c r="D392" s="46"/>
      <c r="E392" s="46"/>
      <c r="F392" s="46"/>
      <c r="G392" s="46"/>
      <c r="H392" s="46"/>
      <c r="I392" s="46"/>
      <c r="J392" s="46"/>
      <c r="K392" s="46"/>
      <c r="L392" s="46"/>
      <c r="M392" s="46"/>
      <c r="N392" s="46"/>
      <c r="O392" s="46"/>
      <c r="P392" s="46"/>
      <c r="Q392" s="46"/>
      <c r="R392" s="46"/>
      <c r="S392" s="46"/>
    </row>
    <row r="393" spans="1:19" ht="18.75">
      <c r="A393" s="91"/>
      <c r="B393" s="46"/>
      <c r="C393" s="46"/>
      <c r="D393" s="46"/>
      <c r="E393" s="46"/>
      <c r="F393" s="46"/>
      <c r="G393" s="46"/>
      <c r="H393" s="46"/>
      <c r="I393" s="46"/>
      <c r="J393" s="46"/>
      <c r="K393" s="46"/>
      <c r="L393" s="46"/>
      <c r="M393" s="46"/>
      <c r="N393" s="46"/>
      <c r="O393" s="46"/>
      <c r="P393" s="46"/>
      <c r="Q393" s="46"/>
      <c r="R393" s="46"/>
      <c r="S393" s="46"/>
    </row>
    <row r="394" spans="1:19" ht="18.75">
      <c r="A394" s="91"/>
      <c r="B394" s="46"/>
      <c r="C394" s="46"/>
      <c r="D394" s="46"/>
      <c r="E394" s="46"/>
      <c r="F394" s="46"/>
      <c r="G394" s="46"/>
      <c r="H394" s="46"/>
      <c r="I394" s="46"/>
      <c r="J394" s="46"/>
      <c r="K394" s="46"/>
      <c r="L394" s="46"/>
      <c r="M394" s="46"/>
      <c r="N394" s="46"/>
      <c r="O394" s="46"/>
      <c r="P394" s="46"/>
      <c r="Q394" s="46"/>
      <c r="R394" s="46"/>
      <c r="S394" s="46"/>
    </row>
    <row r="395" spans="1:19" ht="18.75">
      <c r="A395" s="91"/>
      <c r="B395" s="46"/>
      <c r="C395" s="46"/>
      <c r="D395" s="46"/>
      <c r="E395" s="46"/>
      <c r="F395" s="46"/>
      <c r="G395" s="46"/>
      <c r="H395" s="46"/>
      <c r="I395" s="46"/>
      <c r="J395" s="46"/>
      <c r="K395" s="46"/>
      <c r="L395" s="46"/>
      <c r="M395" s="46"/>
      <c r="N395" s="46"/>
      <c r="O395" s="46"/>
      <c r="P395" s="46"/>
      <c r="Q395" s="46"/>
      <c r="R395" s="46"/>
      <c r="S395" s="46"/>
    </row>
    <row r="396" spans="1:19" ht="18.75">
      <c r="A396" s="91"/>
      <c r="B396" s="46"/>
      <c r="C396" s="46"/>
      <c r="D396" s="46"/>
      <c r="E396" s="46"/>
      <c r="F396" s="46"/>
      <c r="G396" s="46"/>
      <c r="H396" s="46"/>
      <c r="I396" s="46"/>
      <c r="J396" s="46"/>
      <c r="K396" s="46"/>
      <c r="L396" s="46"/>
      <c r="M396" s="46"/>
      <c r="N396" s="46"/>
      <c r="O396" s="46"/>
      <c r="P396" s="46"/>
      <c r="Q396" s="46"/>
      <c r="R396" s="46"/>
      <c r="S396" s="46"/>
    </row>
    <row r="397" spans="1:19" ht="18.75">
      <c r="A397" s="91"/>
      <c r="B397" s="46"/>
      <c r="C397" s="46"/>
      <c r="D397" s="46"/>
      <c r="E397" s="46"/>
      <c r="F397" s="46"/>
      <c r="G397" s="46"/>
      <c r="H397" s="46"/>
      <c r="I397" s="46"/>
      <c r="J397" s="46"/>
      <c r="K397" s="46"/>
      <c r="L397" s="46"/>
      <c r="M397" s="46"/>
      <c r="N397" s="46"/>
      <c r="O397" s="46"/>
      <c r="P397" s="46"/>
      <c r="Q397" s="46"/>
      <c r="R397" s="46"/>
      <c r="S397" s="46"/>
    </row>
    <row r="398" spans="1:19" ht="18.75">
      <c r="A398" s="91"/>
      <c r="B398" s="46"/>
      <c r="C398" s="46"/>
      <c r="D398" s="46"/>
      <c r="E398" s="46"/>
      <c r="F398" s="46"/>
      <c r="G398" s="46"/>
      <c r="H398" s="46"/>
      <c r="I398" s="46"/>
      <c r="J398" s="46"/>
      <c r="K398" s="46"/>
      <c r="L398" s="46"/>
      <c r="M398" s="46"/>
      <c r="N398" s="46"/>
      <c r="O398" s="46"/>
      <c r="P398" s="46"/>
      <c r="Q398" s="46"/>
      <c r="R398" s="46"/>
      <c r="S398" s="46"/>
    </row>
    <row r="399" spans="1:19" ht="18.75">
      <c r="A399" s="91"/>
      <c r="B399" s="46"/>
      <c r="C399" s="46"/>
      <c r="D399" s="46"/>
      <c r="E399" s="46"/>
      <c r="F399" s="46"/>
      <c r="G399" s="46"/>
      <c r="H399" s="46"/>
      <c r="I399" s="46"/>
      <c r="J399" s="46"/>
      <c r="K399" s="46"/>
      <c r="L399" s="46"/>
      <c r="M399" s="46"/>
      <c r="N399" s="46"/>
      <c r="O399" s="46"/>
      <c r="P399" s="46"/>
      <c r="Q399" s="46"/>
      <c r="R399" s="46"/>
      <c r="S399" s="46"/>
    </row>
    <row r="400" spans="1:19" ht="18.75">
      <c r="A400" s="91"/>
      <c r="B400" s="46"/>
      <c r="C400" s="46"/>
      <c r="D400" s="46"/>
      <c r="E400" s="46"/>
      <c r="F400" s="46"/>
      <c r="G400" s="46"/>
      <c r="H400" s="46"/>
      <c r="I400" s="46"/>
      <c r="J400" s="46"/>
      <c r="K400" s="46"/>
      <c r="L400" s="46"/>
      <c r="M400" s="46"/>
      <c r="N400" s="46"/>
      <c r="O400" s="46"/>
      <c r="P400" s="46"/>
      <c r="Q400" s="46"/>
      <c r="R400" s="46"/>
      <c r="S400" s="46"/>
    </row>
    <row r="401" spans="1:19" ht="18.75">
      <c r="A401" s="91"/>
      <c r="B401" s="46"/>
      <c r="C401" s="46"/>
      <c r="D401" s="46"/>
      <c r="E401" s="46"/>
      <c r="F401" s="46"/>
      <c r="G401" s="46"/>
      <c r="H401" s="46"/>
      <c r="I401" s="46"/>
      <c r="J401" s="46"/>
      <c r="K401" s="46"/>
      <c r="L401" s="46"/>
      <c r="M401" s="46"/>
      <c r="N401" s="46"/>
      <c r="O401" s="46"/>
      <c r="P401" s="46"/>
      <c r="Q401" s="46"/>
      <c r="R401" s="46"/>
      <c r="S401" s="46"/>
    </row>
  </sheetData>
  <sheetProtection/>
  <mergeCells count="37">
    <mergeCell ref="A1:J1"/>
    <mergeCell ref="O1:S1"/>
    <mergeCell ref="A2:J2"/>
    <mergeCell ref="O2:S2"/>
    <mergeCell ref="A3:S3"/>
    <mergeCell ref="O7:P7"/>
    <mergeCell ref="A5:S5"/>
    <mergeCell ref="A6:A10"/>
    <mergeCell ref="B6:B10"/>
    <mergeCell ref="C6:C10"/>
    <mergeCell ref="D6:D10"/>
    <mergeCell ref="E6:E10"/>
    <mergeCell ref="S6:S10"/>
    <mergeCell ref="A4:S4"/>
    <mergeCell ref="F6:H7"/>
    <mergeCell ref="I6:N6"/>
    <mergeCell ref="O6:R6"/>
    <mergeCell ref="Q7:R7"/>
    <mergeCell ref="I7:J7"/>
    <mergeCell ref="K7:L7"/>
    <mergeCell ref="M7:N7"/>
    <mergeCell ref="R8:R10"/>
    <mergeCell ref="G9:G10"/>
    <mergeCell ref="H9:H10"/>
    <mergeCell ref="I8:I10"/>
    <mergeCell ref="J8:J10"/>
    <mergeCell ref="K8:K10"/>
    <mergeCell ref="B51:S51"/>
    <mergeCell ref="B66:J66"/>
    <mergeCell ref="L8:L10"/>
    <mergeCell ref="M8:M10"/>
    <mergeCell ref="N8:N10"/>
    <mergeCell ref="O8:O10"/>
    <mergeCell ref="P8:P10"/>
    <mergeCell ref="Q8:Q10"/>
    <mergeCell ref="F8:F10"/>
    <mergeCell ref="G8:H8"/>
  </mergeCell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geOrder="overThenDown" paperSize="9" scale="55" r:id="rId1"/>
  <headerFooter differentFirst="1">
    <oddFooter>&amp;R&amp;14&amp;P</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E410"/>
  <sheetViews>
    <sheetView zoomScale="75" zoomScaleNormal="75" zoomScaleSheetLayoutView="75" zoomScalePageLayoutView="0" workbookViewId="0" topLeftCell="A1">
      <selection activeCell="A1" sqref="A1:AC1"/>
    </sheetView>
  </sheetViews>
  <sheetFormatPr defaultColWidth="9.125" defaultRowHeight="14.25"/>
  <cols>
    <col min="1" max="1" width="6.375" style="92" customWidth="1"/>
    <col min="2" max="2" width="26.375" style="62" customWidth="1"/>
    <col min="3" max="3" width="10.00390625" style="63" customWidth="1"/>
    <col min="4" max="4" width="10.125" style="63" customWidth="1"/>
    <col min="5" max="5" width="9.375" style="63" customWidth="1"/>
    <col min="6" max="6" width="12.00390625" style="63" customWidth="1"/>
    <col min="7" max="7" width="12.75390625" style="64" customWidth="1"/>
    <col min="8" max="8" width="16.125" style="64" customWidth="1"/>
    <col min="9" max="9" width="12.75390625" style="64" customWidth="1"/>
    <col min="10" max="10" width="16.125" style="64" customWidth="1"/>
    <col min="11" max="11" width="12.75390625" style="64" customWidth="1"/>
    <col min="12" max="12" width="16.125" style="64" customWidth="1"/>
    <col min="13" max="13" width="12.75390625" style="64" customWidth="1"/>
    <col min="14" max="14" width="16.125" style="64" customWidth="1"/>
    <col min="15" max="15" width="12.75390625" style="64" customWidth="1"/>
    <col min="16" max="16" width="16.125" style="64" customWidth="1"/>
    <col min="17" max="17" width="12.75390625" style="64" customWidth="1"/>
    <col min="18" max="18" width="16.125" style="64" customWidth="1"/>
    <col min="19" max="19" width="10.125" style="64" customWidth="1"/>
    <col min="20" max="21" width="9.125" style="46" customWidth="1"/>
    <col min="22" max="22" width="56.75390625" style="46" customWidth="1"/>
    <col min="23" max="16384" width="9.125" style="46" customWidth="1"/>
  </cols>
  <sheetData>
    <row r="1" spans="1:24" s="95" customFormat="1" ht="24.75" customHeight="1">
      <c r="A1" s="392" t="s">
        <v>230</v>
      </c>
      <c r="B1" s="392"/>
      <c r="C1" s="392"/>
      <c r="D1" s="392"/>
      <c r="E1" s="392"/>
      <c r="F1" s="392"/>
      <c r="G1" s="392"/>
      <c r="H1" s="392"/>
      <c r="I1" s="392"/>
      <c r="J1" s="106"/>
      <c r="O1" s="393" t="s">
        <v>91</v>
      </c>
      <c r="P1" s="393"/>
      <c r="Q1" s="393"/>
      <c r="R1" s="393"/>
      <c r="S1" s="393"/>
      <c r="T1" s="2"/>
      <c r="U1" s="107"/>
      <c r="V1" s="107"/>
      <c r="W1" s="107"/>
      <c r="X1" s="107"/>
    </row>
    <row r="2" spans="1:24" s="95" customFormat="1" ht="24.75" customHeight="1">
      <c r="A2" s="394" t="s">
        <v>92</v>
      </c>
      <c r="B2" s="394"/>
      <c r="C2" s="394"/>
      <c r="D2" s="394"/>
      <c r="E2" s="394"/>
      <c r="F2" s="394"/>
      <c r="G2" s="394"/>
      <c r="H2" s="394"/>
      <c r="I2" s="394"/>
      <c r="J2" s="108"/>
      <c r="O2" s="395" t="s">
        <v>93</v>
      </c>
      <c r="P2" s="395"/>
      <c r="Q2" s="395"/>
      <c r="R2" s="395"/>
      <c r="S2" s="395"/>
      <c r="T2" s="4"/>
      <c r="U2" s="107"/>
      <c r="V2" s="107"/>
      <c r="W2" s="107"/>
      <c r="X2" s="107"/>
    </row>
    <row r="3" spans="1:24" s="95" customFormat="1" ht="24.75" customHeight="1">
      <c r="A3" s="453" t="s">
        <v>94</v>
      </c>
      <c r="B3" s="453"/>
      <c r="C3" s="453"/>
      <c r="D3" s="453"/>
      <c r="E3" s="453"/>
      <c r="F3" s="453"/>
      <c r="G3" s="453"/>
      <c r="H3" s="453"/>
      <c r="I3" s="453"/>
      <c r="J3" s="453"/>
      <c r="K3" s="453"/>
      <c r="L3" s="453"/>
      <c r="M3" s="453"/>
      <c r="N3" s="453"/>
      <c r="O3" s="453"/>
      <c r="P3" s="453"/>
      <c r="Q3" s="453"/>
      <c r="R3" s="453"/>
      <c r="S3" s="453"/>
      <c r="T3" s="107"/>
      <c r="U3" s="107"/>
      <c r="V3" s="107"/>
      <c r="W3" s="107"/>
      <c r="X3" s="107"/>
    </row>
    <row r="4" spans="1:19" s="95" customFormat="1" ht="33.75" customHeight="1">
      <c r="A4" s="452" t="s">
        <v>231</v>
      </c>
      <c r="B4" s="452"/>
      <c r="C4" s="452"/>
      <c r="D4" s="452"/>
      <c r="E4" s="452"/>
      <c r="F4" s="452"/>
      <c r="G4" s="452"/>
      <c r="H4" s="452"/>
      <c r="I4" s="452"/>
      <c r="J4" s="452"/>
      <c r="K4" s="452"/>
      <c r="L4" s="452"/>
      <c r="M4" s="452"/>
      <c r="N4" s="452"/>
      <c r="O4" s="452"/>
      <c r="P4" s="452"/>
      <c r="Q4" s="452"/>
      <c r="R4" s="452"/>
      <c r="S4" s="452"/>
    </row>
    <row r="5" spans="1:20" s="96" customFormat="1" ht="28.5" customHeight="1">
      <c r="A5" s="459" t="s">
        <v>95</v>
      </c>
      <c r="B5" s="459"/>
      <c r="C5" s="459"/>
      <c r="D5" s="459"/>
      <c r="E5" s="459"/>
      <c r="F5" s="459"/>
      <c r="G5" s="459"/>
      <c r="H5" s="459"/>
      <c r="I5" s="459"/>
      <c r="J5" s="459"/>
      <c r="K5" s="459"/>
      <c r="L5" s="459"/>
      <c r="M5" s="459"/>
      <c r="N5" s="459"/>
      <c r="O5" s="459"/>
      <c r="P5" s="459"/>
      <c r="Q5" s="459"/>
      <c r="R5" s="459"/>
      <c r="S5" s="459"/>
      <c r="T5" s="95"/>
    </row>
    <row r="6" spans="1:21" s="97" customFormat="1" ht="28.5" customHeight="1">
      <c r="A6" s="455" t="s">
        <v>96</v>
      </c>
      <c r="B6" s="440" t="s">
        <v>168</v>
      </c>
      <c r="C6" s="440" t="s">
        <v>169</v>
      </c>
      <c r="D6" s="440" t="s">
        <v>170</v>
      </c>
      <c r="E6" s="440" t="s">
        <v>171</v>
      </c>
      <c r="F6" s="437" t="s">
        <v>198</v>
      </c>
      <c r="G6" s="437"/>
      <c r="H6" s="437"/>
      <c r="I6" s="435" t="s">
        <v>97</v>
      </c>
      <c r="J6" s="435"/>
      <c r="K6" s="435"/>
      <c r="L6" s="435"/>
      <c r="M6" s="435"/>
      <c r="N6" s="435"/>
      <c r="O6" s="435" t="s">
        <v>98</v>
      </c>
      <c r="P6" s="435"/>
      <c r="Q6" s="435"/>
      <c r="R6" s="435"/>
      <c r="S6" s="440" t="s">
        <v>99</v>
      </c>
      <c r="T6" s="78"/>
      <c r="U6" s="109"/>
    </row>
    <row r="7" spans="1:21" s="73" customFormat="1" ht="72" customHeight="1">
      <c r="A7" s="455"/>
      <c r="B7" s="440"/>
      <c r="C7" s="440"/>
      <c r="D7" s="440"/>
      <c r="E7" s="440"/>
      <c r="F7" s="437"/>
      <c r="G7" s="437"/>
      <c r="H7" s="437"/>
      <c r="I7" s="440" t="s">
        <v>232</v>
      </c>
      <c r="J7" s="440"/>
      <c r="K7" s="440" t="s">
        <v>233</v>
      </c>
      <c r="L7" s="440"/>
      <c r="M7" s="440" t="s">
        <v>116</v>
      </c>
      <c r="N7" s="440"/>
      <c r="O7" s="440" t="s">
        <v>234</v>
      </c>
      <c r="P7" s="440"/>
      <c r="Q7" s="440" t="s">
        <v>235</v>
      </c>
      <c r="R7" s="440"/>
      <c r="S7" s="440"/>
      <c r="T7" s="458"/>
      <c r="U7" s="110"/>
    </row>
    <row r="8" spans="1:21" s="34" customFormat="1" ht="38.25" customHeight="1">
      <c r="A8" s="455"/>
      <c r="B8" s="440"/>
      <c r="C8" s="440"/>
      <c r="D8" s="440"/>
      <c r="E8" s="440"/>
      <c r="F8" s="437" t="s">
        <v>223</v>
      </c>
      <c r="G8" s="437" t="s">
        <v>173</v>
      </c>
      <c r="H8" s="437"/>
      <c r="I8" s="437" t="s">
        <v>174</v>
      </c>
      <c r="J8" s="437" t="s">
        <v>236</v>
      </c>
      <c r="K8" s="437" t="s">
        <v>174</v>
      </c>
      <c r="L8" s="437" t="s">
        <v>236</v>
      </c>
      <c r="M8" s="437" t="s">
        <v>174</v>
      </c>
      <c r="N8" s="437" t="s">
        <v>236</v>
      </c>
      <c r="O8" s="437" t="s">
        <v>174</v>
      </c>
      <c r="P8" s="437" t="s">
        <v>236</v>
      </c>
      <c r="Q8" s="437" t="s">
        <v>174</v>
      </c>
      <c r="R8" s="437" t="s">
        <v>236</v>
      </c>
      <c r="S8" s="440"/>
      <c r="T8" s="458"/>
      <c r="U8" s="111"/>
    </row>
    <row r="9" spans="1:21" s="34" customFormat="1" ht="38.25" customHeight="1">
      <c r="A9" s="455"/>
      <c r="B9" s="440"/>
      <c r="C9" s="440"/>
      <c r="D9" s="440"/>
      <c r="E9" s="440"/>
      <c r="F9" s="437"/>
      <c r="G9" s="437" t="s">
        <v>174</v>
      </c>
      <c r="H9" s="437" t="s">
        <v>236</v>
      </c>
      <c r="I9" s="437"/>
      <c r="J9" s="437"/>
      <c r="K9" s="437"/>
      <c r="L9" s="437"/>
      <c r="M9" s="437"/>
      <c r="N9" s="437"/>
      <c r="O9" s="437"/>
      <c r="P9" s="437"/>
      <c r="Q9" s="437"/>
      <c r="R9" s="437"/>
      <c r="S9" s="440"/>
      <c r="T9" s="458"/>
      <c r="U9" s="111"/>
    </row>
    <row r="10" spans="1:21" s="34" customFormat="1" ht="42" customHeight="1">
      <c r="A10" s="455"/>
      <c r="B10" s="440"/>
      <c r="C10" s="440"/>
      <c r="D10" s="440"/>
      <c r="E10" s="440"/>
      <c r="F10" s="437"/>
      <c r="G10" s="456"/>
      <c r="H10" s="437"/>
      <c r="I10" s="437"/>
      <c r="J10" s="437"/>
      <c r="K10" s="437"/>
      <c r="L10" s="437"/>
      <c r="M10" s="437"/>
      <c r="N10" s="437"/>
      <c r="O10" s="437"/>
      <c r="P10" s="437"/>
      <c r="Q10" s="437"/>
      <c r="R10" s="437"/>
      <c r="S10" s="440"/>
      <c r="T10" s="44"/>
      <c r="U10" s="111"/>
    </row>
    <row r="11" spans="1:22" s="87" customFormat="1" ht="24.75" customHeight="1">
      <c r="A11" s="44" t="s">
        <v>128</v>
      </c>
      <c r="B11" s="112">
        <v>2</v>
      </c>
      <c r="C11" s="44">
        <v>3</v>
      </c>
      <c r="D11" s="112">
        <v>4</v>
      </c>
      <c r="E11" s="44">
        <v>5</v>
      </c>
      <c r="F11" s="112">
        <v>6</v>
      </c>
      <c r="G11" s="44">
        <v>7</v>
      </c>
      <c r="H11" s="112">
        <v>8</v>
      </c>
      <c r="I11" s="44">
        <v>9</v>
      </c>
      <c r="J11" s="112">
        <v>10</v>
      </c>
      <c r="K11" s="44">
        <v>11</v>
      </c>
      <c r="L11" s="112">
        <v>12</v>
      </c>
      <c r="M11" s="44">
        <v>13</v>
      </c>
      <c r="N11" s="112">
        <v>14</v>
      </c>
      <c r="O11" s="44">
        <v>15</v>
      </c>
      <c r="P11" s="112">
        <v>16</v>
      </c>
      <c r="Q11" s="44">
        <v>17</v>
      </c>
      <c r="R11" s="112">
        <v>18</v>
      </c>
      <c r="S11" s="44">
        <v>19</v>
      </c>
      <c r="T11" s="53"/>
      <c r="U11" s="53"/>
      <c r="V11" s="113" t="s">
        <v>237</v>
      </c>
    </row>
    <row r="12" spans="1:21" ht="31.5" customHeight="1">
      <c r="A12" s="52"/>
      <c r="B12" s="40" t="s">
        <v>105</v>
      </c>
      <c r="C12" s="35"/>
      <c r="D12" s="35"/>
      <c r="E12" s="35"/>
      <c r="F12" s="35"/>
      <c r="G12" s="35"/>
      <c r="H12" s="35"/>
      <c r="I12" s="35"/>
      <c r="J12" s="35"/>
      <c r="K12" s="35"/>
      <c r="L12" s="35"/>
      <c r="M12" s="35"/>
      <c r="N12" s="35"/>
      <c r="O12" s="35"/>
      <c r="P12" s="35"/>
      <c r="Q12" s="35"/>
      <c r="R12" s="35"/>
      <c r="S12" s="45"/>
      <c r="T12" s="78"/>
      <c r="U12" s="78"/>
    </row>
    <row r="13" spans="1:21" ht="29.25" customHeight="1">
      <c r="A13" s="38" t="s">
        <v>176</v>
      </c>
      <c r="B13" s="39" t="s">
        <v>238</v>
      </c>
      <c r="C13" s="44"/>
      <c r="D13" s="44"/>
      <c r="E13" s="44"/>
      <c r="F13" s="44"/>
      <c r="G13" s="45"/>
      <c r="H13" s="45"/>
      <c r="I13" s="35"/>
      <c r="J13" s="35"/>
      <c r="K13" s="35"/>
      <c r="L13" s="35"/>
      <c r="M13" s="35"/>
      <c r="N13" s="35"/>
      <c r="O13" s="35"/>
      <c r="P13" s="35"/>
      <c r="Q13" s="35"/>
      <c r="R13" s="35"/>
      <c r="S13" s="45"/>
      <c r="T13" s="78"/>
      <c r="U13" s="78"/>
    </row>
    <row r="14" spans="1:21" ht="64.5" customHeight="1">
      <c r="A14" s="38" t="s">
        <v>128</v>
      </c>
      <c r="B14" s="43" t="s">
        <v>211</v>
      </c>
      <c r="C14" s="44"/>
      <c r="D14" s="44"/>
      <c r="E14" s="44"/>
      <c r="F14" s="44"/>
      <c r="G14" s="45"/>
      <c r="H14" s="45"/>
      <c r="I14" s="45"/>
      <c r="J14" s="45"/>
      <c r="K14" s="45"/>
      <c r="L14" s="45"/>
      <c r="M14" s="45"/>
      <c r="N14" s="45"/>
      <c r="O14" s="45"/>
      <c r="P14" s="45"/>
      <c r="Q14" s="45"/>
      <c r="R14" s="45"/>
      <c r="S14" s="45"/>
      <c r="T14" s="45"/>
      <c r="U14" s="45"/>
    </row>
    <row r="15" spans="1:21" s="51" customFormat="1" ht="69.75" customHeight="1">
      <c r="A15" s="47" t="s">
        <v>177</v>
      </c>
      <c r="B15" s="48" t="s">
        <v>389</v>
      </c>
      <c r="C15" s="49"/>
      <c r="D15" s="49"/>
      <c r="E15" s="49"/>
      <c r="F15" s="49"/>
      <c r="G15" s="50"/>
      <c r="H15" s="50"/>
      <c r="I15" s="50"/>
      <c r="J15" s="50"/>
      <c r="K15" s="50"/>
      <c r="L15" s="50"/>
      <c r="M15" s="50"/>
      <c r="N15" s="50"/>
      <c r="O15" s="50"/>
      <c r="P15" s="50"/>
      <c r="Q15" s="50"/>
      <c r="R15" s="50"/>
      <c r="S15" s="50"/>
      <c r="T15" s="50"/>
      <c r="U15" s="50"/>
    </row>
    <row r="16" spans="1:21" ht="24.75" customHeight="1">
      <c r="A16" s="52" t="s">
        <v>178</v>
      </c>
      <c r="B16" s="53" t="s">
        <v>179</v>
      </c>
      <c r="C16" s="44"/>
      <c r="D16" s="44"/>
      <c r="E16" s="44"/>
      <c r="F16" s="44"/>
      <c r="G16" s="45"/>
      <c r="H16" s="45"/>
      <c r="I16" s="45"/>
      <c r="J16" s="45"/>
      <c r="K16" s="45"/>
      <c r="L16" s="45"/>
      <c r="M16" s="45"/>
      <c r="N16" s="45"/>
      <c r="O16" s="45"/>
      <c r="P16" s="45"/>
      <c r="Q16" s="45"/>
      <c r="R16" s="45"/>
      <c r="S16" s="45"/>
      <c r="T16" s="45"/>
      <c r="U16" s="45"/>
    </row>
    <row r="17" spans="1:21" ht="24.75" customHeight="1">
      <c r="A17" s="52" t="s">
        <v>180</v>
      </c>
      <c r="B17" s="80" t="s">
        <v>181</v>
      </c>
      <c r="C17" s="44"/>
      <c r="D17" s="44"/>
      <c r="E17" s="44"/>
      <c r="F17" s="44"/>
      <c r="G17" s="45"/>
      <c r="H17" s="45"/>
      <c r="I17" s="45"/>
      <c r="J17" s="45"/>
      <c r="K17" s="45"/>
      <c r="L17" s="45"/>
      <c r="M17" s="45"/>
      <c r="N17" s="45"/>
      <c r="O17" s="45"/>
      <c r="P17" s="45"/>
      <c r="Q17" s="45"/>
      <c r="R17" s="45"/>
      <c r="S17" s="45"/>
      <c r="T17" s="45"/>
      <c r="U17" s="45"/>
    </row>
    <row r="18" spans="1:21" s="51" customFormat="1" ht="81" customHeight="1">
      <c r="A18" s="47" t="s">
        <v>182</v>
      </c>
      <c r="B18" s="48" t="s">
        <v>390</v>
      </c>
      <c r="C18" s="49"/>
      <c r="D18" s="49"/>
      <c r="E18" s="49"/>
      <c r="F18" s="49"/>
      <c r="G18" s="50"/>
      <c r="H18" s="50"/>
      <c r="I18" s="50"/>
      <c r="J18" s="50"/>
      <c r="K18" s="50"/>
      <c r="L18" s="50"/>
      <c r="M18" s="50"/>
      <c r="N18" s="50"/>
      <c r="O18" s="50"/>
      <c r="P18" s="50"/>
      <c r="Q18" s="50"/>
      <c r="R18" s="50"/>
      <c r="S18" s="50"/>
      <c r="T18" s="50"/>
      <c r="U18" s="50"/>
    </row>
    <row r="19" spans="1:21" s="42" customFormat="1" ht="48" customHeight="1">
      <c r="A19" s="52"/>
      <c r="B19" s="53" t="s">
        <v>183</v>
      </c>
      <c r="C19" s="40"/>
      <c r="D19" s="40"/>
      <c r="E19" s="40"/>
      <c r="F19" s="40"/>
      <c r="G19" s="41"/>
      <c r="H19" s="41"/>
      <c r="I19" s="41"/>
      <c r="J19" s="41"/>
      <c r="K19" s="41"/>
      <c r="L19" s="41"/>
      <c r="M19" s="41"/>
      <c r="N19" s="41"/>
      <c r="O19" s="41"/>
      <c r="P19" s="41"/>
      <c r="Q19" s="41"/>
      <c r="R19" s="41"/>
      <c r="S19" s="41"/>
      <c r="T19" s="41"/>
      <c r="U19" s="41"/>
    </row>
    <row r="20" spans="1:21" s="56" customFormat="1" ht="65.25" customHeight="1">
      <c r="A20" s="47" t="s">
        <v>184</v>
      </c>
      <c r="B20" s="48" t="s">
        <v>391</v>
      </c>
      <c r="C20" s="54"/>
      <c r="D20" s="54"/>
      <c r="E20" s="54"/>
      <c r="F20" s="54"/>
      <c r="G20" s="55"/>
      <c r="H20" s="55"/>
      <c r="I20" s="55"/>
      <c r="J20" s="55"/>
      <c r="K20" s="55"/>
      <c r="L20" s="55"/>
      <c r="M20" s="55"/>
      <c r="N20" s="55"/>
      <c r="O20" s="55"/>
      <c r="P20" s="55"/>
      <c r="Q20" s="55"/>
      <c r="R20" s="55"/>
      <c r="S20" s="55"/>
      <c r="T20" s="55"/>
      <c r="U20" s="55"/>
    </row>
    <row r="21" spans="1:21" s="56" customFormat="1" ht="96" customHeight="1">
      <c r="A21" s="47"/>
      <c r="B21" s="57" t="s">
        <v>392</v>
      </c>
      <c r="C21" s="54"/>
      <c r="D21" s="54"/>
      <c r="E21" s="54"/>
      <c r="F21" s="54"/>
      <c r="G21" s="55"/>
      <c r="H21" s="55"/>
      <c r="I21" s="55"/>
      <c r="J21" s="55"/>
      <c r="K21" s="55"/>
      <c r="L21" s="55"/>
      <c r="M21" s="55"/>
      <c r="N21" s="55"/>
      <c r="O21" s="55"/>
      <c r="P21" s="55"/>
      <c r="Q21" s="55"/>
      <c r="R21" s="55"/>
      <c r="S21" s="55"/>
      <c r="T21" s="55"/>
      <c r="U21" s="55"/>
    </row>
    <row r="22" spans="1:21" s="56" customFormat="1" ht="51" customHeight="1">
      <c r="A22" s="47"/>
      <c r="B22" s="53" t="s">
        <v>183</v>
      </c>
      <c r="C22" s="54"/>
      <c r="D22" s="54"/>
      <c r="E22" s="54"/>
      <c r="F22" s="54"/>
      <c r="G22" s="55"/>
      <c r="H22" s="55"/>
      <c r="I22" s="55"/>
      <c r="J22" s="55"/>
      <c r="K22" s="55"/>
      <c r="L22" s="55"/>
      <c r="M22" s="55"/>
      <c r="N22" s="55"/>
      <c r="O22" s="55"/>
      <c r="P22" s="55"/>
      <c r="Q22" s="55"/>
      <c r="R22" s="55"/>
      <c r="S22" s="55"/>
      <c r="T22" s="55"/>
      <c r="U22" s="55"/>
    </row>
    <row r="23" spans="1:21" s="51" customFormat="1" ht="49.5" customHeight="1">
      <c r="A23" s="47"/>
      <c r="B23" s="57" t="s">
        <v>394</v>
      </c>
      <c r="C23" s="49"/>
      <c r="D23" s="49"/>
      <c r="E23" s="49"/>
      <c r="F23" s="49"/>
      <c r="G23" s="50"/>
      <c r="H23" s="50"/>
      <c r="I23" s="50"/>
      <c r="J23" s="50"/>
      <c r="K23" s="50"/>
      <c r="L23" s="50"/>
      <c r="M23" s="50"/>
      <c r="N23" s="50"/>
      <c r="O23" s="50"/>
      <c r="P23" s="50"/>
      <c r="Q23" s="50"/>
      <c r="R23" s="50"/>
      <c r="S23" s="50"/>
      <c r="T23" s="50"/>
      <c r="U23" s="50"/>
    </row>
    <row r="24" spans="1:21" s="42" customFormat="1" ht="54.75" customHeight="1">
      <c r="A24" s="52"/>
      <c r="B24" s="53" t="s">
        <v>183</v>
      </c>
      <c r="C24" s="40"/>
      <c r="D24" s="40"/>
      <c r="E24" s="40"/>
      <c r="F24" s="40"/>
      <c r="G24" s="41"/>
      <c r="H24" s="41"/>
      <c r="I24" s="41"/>
      <c r="J24" s="41"/>
      <c r="K24" s="41"/>
      <c r="L24" s="41"/>
      <c r="M24" s="41"/>
      <c r="N24" s="41"/>
      <c r="O24" s="41"/>
      <c r="P24" s="41"/>
      <c r="Q24" s="41"/>
      <c r="R24" s="41"/>
      <c r="S24" s="41"/>
      <c r="T24" s="41"/>
      <c r="U24" s="41"/>
    </row>
    <row r="25" spans="1:21" s="56" customFormat="1" ht="63" customHeight="1">
      <c r="A25" s="47" t="s">
        <v>185</v>
      </c>
      <c r="B25" s="48" t="s">
        <v>186</v>
      </c>
      <c r="C25" s="54"/>
      <c r="D25" s="54"/>
      <c r="E25" s="54"/>
      <c r="F25" s="54"/>
      <c r="G25" s="55"/>
      <c r="H25" s="55"/>
      <c r="I25" s="55"/>
      <c r="J25" s="55"/>
      <c r="K25" s="55"/>
      <c r="L25" s="55"/>
      <c r="M25" s="55"/>
      <c r="N25" s="55"/>
      <c r="O25" s="55"/>
      <c r="P25" s="55"/>
      <c r="Q25" s="55"/>
      <c r="R25" s="55"/>
      <c r="S25" s="55"/>
      <c r="T25" s="55"/>
      <c r="U25" s="55"/>
    </row>
    <row r="26" spans="1:21" s="56" customFormat="1" ht="76.5" customHeight="1">
      <c r="A26" s="47"/>
      <c r="B26" s="57" t="s">
        <v>187</v>
      </c>
      <c r="C26" s="54"/>
      <c r="D26" s="54"/>
      <c r="E26" s="54"/>
      <c r="F26" s="54"/>
      <c r="G26" s="55"/>
      <c r="H26" s="55"/>
      <c r="I26" s="55"/>
      <c r="J26" s="55"/>
      <c r="K26" s="55"/>
      <c r="L26" s="55"/>
      <c r="M26" s="55"/>
      <c r="N26" s="55"/>
      <c r="O26" s="55"/>
      <c r="P26" s="55"/>
      <c r="Q26" s="55"/>
      <c r="R26" s="55"/>
      <c r="S26" s="55"/>
      <c r="T26" s="55"/>
      <c r="U26" s="55"/>
    </row>
    <row r="27" spans="1:21" s="42" customFormat="1" ht="40.5" customHeight="1">
      <c r="A27" s="52"/>
      <c r="B27" s="53" t="s">
        <v>183</v>
      </c>
      <c r="C27" s="40"/>
      <c r="D27" s="40"/>
      <c r="E27" s="40"/>
      <c r="F27" s="40"/>
      <c r="G27" s="41"/>
      <c r="H27" s="41"/>
      <c r="I27" s="41"/>
      <c r="J27" s="41"/>
      <c r="K27" s="41"/>
      <c r="L27" s="41"/>
      <c r="M27" s="41"/>
      <c r="N27" s="41"/>
      <c r="O27" s="41"/>
      <c r="P27" s="41"/>
      <c r="Q27" s="41"/>
      <c r="R27" s="41"/>
      <c r="S27" s="41"/>
      <c r="T27" s="41"/>
      <c r="U27" s="41"/>
    </row>
    <row r="28" spans="1:21" s="56" customFormat="1" ht="48.75" customHeight="1">
      <c r="A28" s="47"/>
      <c r="B28" s="57" t="s">
        <v>188</v>
      </c>
      <c r="C28" s="54"/>
      <c r="D28" s="54"/>
      <c r="E28" s="54"/>
      <c r="F28" s="54"/>
      <c r="G28" s="55"/>
      <c r="H28" s="55"/>
      <c r="I28" s="55"/>
      <c r="J28" s="55"/>
      <c r="K28" s="55"/>
      <c r="L28" s="55"/>
      <c r="M28" s="55"/>
      <c r="N28" s="55"/>
      <c r="O28" s="55"/>
      <c r="P28" s="55"/>
      <c r="Q28" s="55"/>
      <c r="R28" s="55"/>
      <c r="S28" s="55"/>
      <c r="T28" s="55"/>
      <c r="U28" s="55"/>
    </row>
    <row r="29" spans="1:21" s="42" customFormat="1" ht="39.75" customHeight="1">
      <c r="A29" s="52"/>
      <c r="B29" s="53" t="s">
        <v>183</v>
      </c>
      <c r="C29" s="40"/>
      <c r="D29" s="40"/>
      <c r="E29" s="40"/>
      <c r="F29" s="40"/>
      <c r="G29" s="41"/>
      <c r="H29" s="41"/>
      <c r="I29" s="41"/>
      <c r="J29" s="41"/>
      <c r="K29" s="41"/>
      <c r="L29" s="41"/>
      <c r="M29" s="41"/>
      <c r="N29" s="41"/>
      <c r="O29" s="41"/>
      <c r="P29" s="41"/>
      <c r="Q29" s="41"/>
      <c r="R29" s="41"/>
      <c r="S29" s="41"/>
      <c r="T29" s="41"/>
      <c r="U29" s="41"/>
    </row>
    <row r="30" spans="1:21" s="42" customFormat="1" ht="43.5" customHeight="1">
      <c r="A30" s="38" t="s">
        <v>130</v>
      </c>
      <c r="B30" s="43" t="s">
        <v>396</v>
      </c>
      <c r="C30" s="40"/>
      <c r="D30" s="40"/>
      <c r="E30" s="40"/>
      <c r="F30" s="40"/>
      <c r="G30" s="41"/>
      <c r="H30" s="41"/>
      <c r="I30" s="41"/>
      <c r="J30" s="41"/>
      <c r="K30" s="41"/>
      <c r="L30" s="41"/>
      <c r="M30" s="41"/>
      <c r="N30" s="41"/>
      <c r="O30" s="41"/>
      <c r="P30" s="41"/>
      <c r="Q30" s="41"/>
      <c r="R30" s="41"/>
      <c r="S30" s="41"/>
      <c r="T30" s="41"/>
      <c r="U30" s="41"/>
    </row>
    <row r="31" spans="1:21" s="51" customFormat="1" ht="63" customHeight="1">
      <c r="A31" s="47" t="s">
        <v>177</v>
      </c>
      <c r="B31" s="48" t="s">
        <v>189</v>
      </c>
      <c r="C31" s="49"/>
      <c r="D31" s="49"/>
      <c r="E31" s="49"/>
      <c r="F31" s="49"/>
      <c r="G31" s="50"/>
      <c r="H31" s="50"/>
      <c r="I31" s="50"/>
      <c r="J31" s="50"/>
      <c r="K31" s="50"/>
      <c r="L31" s="50"/>
      <c r="M31" s="50"/>
      <c r="N31" s="50"/>
      <c r="O31" s="50"/>
      <c r="P31" s="50"/>
      <c r="Q31" s="50"/>
      <c r="R31" s="50"/>
      <c r="S31" s="50"/>
      <c r="T31" s="50"/>
      <c r="U31" s="50"/>
    </row>
    <row r="32" spans="1:21" ht="40.5" customHeight="1">
      <c r="A32" s="52"/>
      <c r="B32" s="53" t="s">
        <v>183</v>
      </c>
      <c r="C32" s="44"/>
      <c r="D32" s="44"/>
      <c r="E32" s="44"/>
      <c r="F32" s="44"/>
      <c r="G32" s="45"/>
      <c r="H32" s="45"/>
      <c r="I32" s="45"/>
      <c r="J32" s="45"/>
      <c r="K32" s="45"/>
      <c r="L32" s="45"/>
      <c r="M32" s="45"/>
      <c r="N32" s="45"/>
      <c r="O32" s="45"/>
      <c r="P32" s="45"/>
      <c r="Q32" s="45"/>
      <c r="R32" s="45"/>
      <c r="S32" s="45"/>
      <c r="T32" s="45"/>
      <c r="U32" s="45"/>
    </row>
    <row r="33" spans="1:21" s="56" customFormat="1" ht="46.5" customHeight="1">
      <c r="A33" s="47" t="s">
        <v>182</v>
      </c>
      <c r="B33" s="48" t="s">
        <v>391</v>
      </c>
      <c r="C33" s="54"/>
      <c r="D33" s="54"/>
      <c r="E33" s="54"/>
      <c r="F33" s="54"/>
      <c r="G33" s="55"/>
      <c r="H33" s="55"/>
      <c r="I33" s="55"/>
      <c r="J33" s="55"/>
      <c r="K33" s="55"/>
      <c r="L33" s="55"/>
      <c r="M33" s="55"/>
      <c r="N33" s="55"/>
      <c r="O33" s="55"/>
      <c r="P33" s="55"/>
      <c r="Q33" s="55"/>
      <c r="R33" s="55"/>
      <c r="S33" s="55"/>
      <c r="T33" s="55"/>
      <c r="U33" s="55"/>
    </row>
    <row r="34" spans="1:21" s="56" customFormat="1" ht="98.25" customHeight="1">
      <c r="A34" s="47"/>
      <c r="B34" s="57" t="s">
        <v>392</v>
      </c>
      <c r="C34" s="54"/>
      <c r="D34" s="54"/>
      <c r="E34" s="54"/>
      <c r="F34" s="54"/>
      <c r="G34" s="55"/>
      <c r="H34" s="55"/>
      <c r="I34" s="55"/>
      <c r="J34" s="55"/>
      <c r="K34" s="55"/>
      <c r="L34" s="55"/>
      <c r="M34" s="55"/>
      <c r="N34" s="55"/>
      <c r="O34" s="55"/>
      <c r="P34" s="55"/>
      <c r="Q34" s="55"/>
      <c r="R34" s="55"/>
      <c r="S34" s="55"/>
      <c r="T34" s="55"/>
      <c r="U34" s="55"/>
    </row>
    <row r="35" spans="1:21" s="56" customFormat="1" ht="43.5" customHeight="1">
      <c r="A35" s="47"/>
      <c r="B35" s="53" t="s">
        <v>183</v>
      </c>
      <c r="C35" s="54"/>
      <c r="D35" s="54"/>
      <c r="E35" s="54"/>
      <c r="F35" s="54"/>
      <c r="G35" s="55"/>
      <c r="H35" s="55"/>
      <c r="I35" s="55"/>
      <c r="J35" s="55"/>
      <c r="K35" s="55"/>
      <c r="L35" s="55"/>
      <c r="M35" s="55"/>
      <c r="N35" s="55"/>
      <c r="O35" s="55"/>
      <c r="P35" s="55"/>
      <c r="Q35" s="55"/>
      <c r="R35" s="55"/>
      <c r="S35" s="55"/>
      <c r="T35" s="55"/>
      <c r="U35" s="55"/>
    </row>
    <row r="36" spans="1:21" s="51" customFormat="1" ht="57" customHeight="1">
      <c r="A36" s="47"/>
      <c r="B36" s="57" t="s">
        <v>394</v>
      </c>
      <c r="C36" s="49"/>
      <c r="D36" s="49"/>
      <c r="E36" s="49"/>
      <c r="F36" s="49"/>
      <c r="G36" s="50"/>
      <c r="H36" s="50"/>
      <c r="I36" s="50"/>
      <c r="J36" s="50"/>
      <c r="K36" s="50"/>
      <c r="L36" s="50"/>
      <c r="M36" s="50"/>
      <c r="N36" s="50"/>
      <c r="O36" s="50"/>
      <c r="P36" s="50"/>
      <c r="Q36" s="50"/>
      <c r="R36" s="50"/>
      <c r="S36" s="50"/>
      <c r="T36" s="50"/>
      <c r="U36" s="50"/>
    </row>
    <row r="37" spans="1:21" s="42" customFormat="1" ht="48.75" customHeight="1">
      <c r="A37" s="52"/>
      <c r="B37" s="53" t="s">
        <v>183</v>
      </c>
      <c r="C37" s="40"/>
      <c r="D37" s="40"/>
      <c r="E37" s="40"/>
      <c r="F37" s="40"/>
      <c r="G37" s="41"/>
      <c r="H37" s="41"/>
      <c r="I37" s="41"/>
      <c r="J37" s="41"/>
      <c r="K37" s="41"/>
      <c r="L37" s="41"/>
      <c r="M37" s="41"/>
      <c r="N37" s="41"/>
      <c r="O37" s="41"/>
      <c r="P37" s="41"/>
      <c r="Q37" s="41"/>
      <c r="R37" s="41"/>
      <c r="S37" s="41"/>
      <c r="T37" s="41"/>
      <c r="U37" s="41"/>
    </row>
    <row r="38" spans="1:21" s="51" customFormat="1" ht="105" customHeight="1">
      <c r="A38" s="47"/>
      <c r="B38" s="57" t="s">
        <v>190</v>
      </c>
      <c r="C38" s="49"/>
      <c r="D38" s="49"/>
      <c r="E38" s="49"/>
      <c r="F38" s="49"/>
      <c r="G38" s="50"/>
      <c r="H38" s="50"/>
      <c r="I38" s="50"/>
      <c r="J38" s="50"/>
      <c r="K38" s="50"/>
      <c r="L38" s="50"/>
      <c r="M38" s="50"/>
      <c r="N38" s="50"/>
      <c r="O38" s="50"/>
      <c r="P38" s="50"/>
      <c r="Q38" s="50"/>
      <c r="R38" s="50"/>
      <c r="S38" s="50"/>
      <c r="T38" s="50"/>
      <c r="U38" s="50"/>
    </row>
    <row r="39" spans="1:21" s="56" customFormat="1" ht="77.25" customHeight="1">
      <c r="A39" s="58"/>
      <c r="B39" s="59" t="s">
        <v>191</v>
      </c>
      <c r="C39" s="54"/>
      <c r="D39" s="54"/>
      <c r="E39" s="54"/>
      <c r="F39" s="54"/>
      <c r="G39" s="55"/>
      <c r="H39" s="55"/>
      <c r="I39" s="55"/>
      <c r="J39" s="55"/>
      <c r="K39" s="55"/>
      <c r="L39" s="55"/>
      <c r="M39" s="55"/>
      <c r="N39" s="55"/>
      <c r="O39" s="55"/>
      <c r="P39" s="55"/>
      <c r="Q39" s="55"/>
      <c r="R39" s="55"/>
      <c r="S39" s="55"/>
      <c r="T39" s="55"/>
      <c r="U39" s="55"/>
    </row>
    <row r="40" spans="1:21" ht="54" customHeight="1">
      <c r="A40" s="52"/>
      <c r="B40" s="53" t="s">
        <v>183</v>
      </c>
      <c r="C40" s="44"/>
      <c r="D40" s="44"/>
      <c r="E40" s="44"/>
      <c r="F40" s="44"/>
      <c r="G40" s="45"/>
      <c r="H40" s="45"/>
      <c r="I40" s="45"/>
      <c r="J40" s="45"/>
      <c r="K40" s="45"/>
      <c r="L40" s="45"/>
      <c r="M40" s="45"/>
      <c r="N40" s="45"/>
      <c r="O40" s="45"/>
      <c r="P40" s="45"/>
      <c r="Q40" s="45"/>
      <c r="R40" s="45"/>
      <c r="S40" s="45"/>
      <c r="T40" s="45"/>
      <c r="U40" s="45"/>
    </row>
    <row r="41" spans="1:21" s="56" customFormat="1" ht="55.5" customHeight="1">
      <c r="A41" s="58"/>
      <c r="B41" s="59" t="s">
        <v>192</v>
      </c>
      <c r="C41" s="54"/>
      <c r="D41" s="54"/>
      <c r="E41" s="54"/>
      <c r="F41" s="54"/>
      <c r="G41" s="55"/>
      <c r="H41" s="55"/>
      <c r="I41" s="55"/>
      <c r="J41" s="55"/>
      <c r="K41" s="55"/>
      <c r="L41" s="55"/>
      <c r="M41" s="55"/>
      <c r="N41" s="55"/>
      <c r="O41" s="55"/>
      <c r="P41" s="55"/>
      <c r="Q41" s="55"/>
      <c r="R41" s="55"/>
      <c r="S41" s="55"/>
      <c r="T41" s="55"/>
      <c r="U41" s="55"/>
    </row>
    <row r="42" spans="1:21" ht="54" customHeight="1">
      <c r="A42" s="52"/>
      <c r="B42" s="53" t="s">
        <v>183</v>
      </c>
      <c r="C42" s="44"/>
      <c r="D42" s="44"/>
      <c r="E42" s="44"/>
      <c r="F42" s="44"/>
      <c r="G42" s="45"/>
      <c r="H42" s="45"/>
      <c r="I42" s="45"/>
      <c r="J42" s="45"/>
      <c r="K42" s="45"/>
      <c r="L42" s="45"/>
      <c r="M42" s="45"/>
      <c r="N42" s="45"/>
      <c r="O42" s="45"/>
      <c r="P42" s="45"/>
      <c r="Q42" s="45"/>
      <c r="R42" s="45"/>
      <c r="S42" s="45"/>
      <c r="T42" s="45"/>
      <c r="U42" s="45"/>
    </row>
    <row r="43" spans="1:21" ht="60" customHeight="1">
      <c r="A43" s="38" t="s">
        <v>132</v>
      </c>
      <c r="B43" s="43" t="s">
        <v>397</v>
      </c>
      <c r="C43" s="44"/>
      <c r="D43" s="44"/>
      <c r="E43" s="44"/>
      <c r="F43" s="44"/>
      <c r="G43" s="45"/>
      <c r="H43" s="45"/>
      <c r="I43" s="45"/>
      <c r="J43" s="45"/>
      <c r="K43" s="45"/>
      <c r="L43" s="45"/>
      <c r="M43" s="45"/>
      <c r="N43" s="45"/>
      <c r="O43" s="45"/>
      <c r="P43" s="45"/>
      <c r="Q43" s="45"/>
      <c r="R43" s="45"/>
      <c r="S43" s="45"/>
      <c r="T43" s="45"/>
      <c r="U43" s="45"/>
    </row>
    <row r="44" spans="1:21" s="56" customFormat="1" ht="79.5" customHeight="1">
      <c r="A44" s="47"/>
      <c r="B44" s="57" t="s">
        <v>227</v>
      </c>
      <c r="C44" s="54"/>
      <c r="D44" s="54"/>
      <c r="E44" s="54"/>
      <c r="F44" s="54"/>
      <c r="G44" s="55"/>
      <c r="H44" s="55"/>
      <c r="I44" s="55"/>
      <c r="J44" s="55"/>
      <c r="K44" s="55"/>
      <c r="L44" s="55"/>
      <c r="M44" s="55"/>
      <c r="N44" s="55"/>
      <c r="O44" s="55"/>
      <c r="P44" s="55"/>
      <c r="Q44" s="55"/>
      <c r="R44" s="55"/>
      <c r="S44" s="55"/>
      <c r="T44" s="55"/>
      <c r="U44" s="55"/>
    </row>
    <row r="45" spans="1:21" s="51" customFormat="1" ht="48.75" customHeight="1">
      <c r="A45" s="47"/>
      <c r="B45" s="53" t="s">
        <v>183</v>
      </c>
      <c r="C45" s="49"/>
      <c r="D45" s="49"/>
      <c r="E45" s="49"/>
      <c r="F45" s="49"/>
      <c r="G45" s="50"/>
      <c r="H45" s="50"/>
      <c r="I45" s="50"/>
      <c r="J45" s="50"/>
      <c r="K45" s="50"/>
      <c r="L45" s="50"/>
      <c r="M45" s="50"/>
      <c r="N45" s="50"/>
      <c r="O45" s="50"/>
      <c r="P45" s="50"/>
      <c r="Q45" s="50"/>
      <c r="R45" s="50"/>
      <c r="S45" s="50"/>
      <c r="T45" s="50"/>
      <c r="U45" s="50"/>
    </row>
    <row r="46" spans="1:21" s="56" customFormat="1" ht="45.75" customHeight="1">
      <c r="A46" s="47"/>
      <c r="B46" s="57" t="s">
        <v>394</v>
      </c>
      <c r="C46" s="54"/>
      <c r="D46" s="54"/>
      <c r="E46" s="54"/>
      <c r="F46" s="54"/>
      <c r="G46" s="55"/>
      <c r="H46" s="55"/>
      <c r="I46" s="55"/>
      <c r="J46" s="55"/>
      <c r="K46" s="55"/>
      <c r="L46" s="55"/>
      <c r="M46" s="55"/>
      <c r="N46" s="55"/>
      <c r="O46" s="55"/>
      <c r="P46" s="55"/>
      <c r="Q46" s="55"/>
      <c r="R46" s="55"/>
      <c r="S46" s="55"/>
      <c r="T46" s="55"/>
      <c r="U46" s="55"/>
    </row>
    <row r="47" spans="1:21" s="51" customFormat="1" ht="54.75" customHeight="1">
      <c r="A47" s="47"/>
      <c r="B47" s="53" t="s">
        <v>183</v>
      </c>
      <c r="C47" s="49"/>
      <c r="D47" s="49"/>
      <c r="E47" s="49"/>
      <c r="F47" s="49"/>
      <c r="G47" s="50"/>
      <c r="H47" s="50"/>
      <c r="I47" s="50"/>
      <c r="J47" s="50"/>
      <c r="K47" s="50"/>
      <c r="L47" s="50"/>
      <c r="M47" s="50"/>
      <c r="N47" s="50"/>
      <c r="O47" s="50"/>
      <c r="P47" s="50"/>
      <c r="Q47" s="50"/>
      <c r="R47" s="50"/>
      <c r="S47" s="50"/>
      <c r="T47" s="50"/>
      <c r="U47" s="50"/>
    </row>
    <row r="48" spans="1:21" ht="42.75" customHeight="1">
      <c r="A48" s="38" t="s">
        <v>193</v>
      </c>
      <c r="B48" s="39" t="s">
        <v>238</v>
      </c>
      <c r="C48" s="44"/>
      <c r="D48" s="44"/>
      <c r="E48" s="44"/>
      <c r="F48" s="44"/>
      <c r="G48" s="45"/>
      <c r="H48" s="45"/>
      <c r="I48" s="45"/>
      <c r="J48" s="45"/>
      <c r="K48" s="45"/>
      <c r="L48" s="45"/>
      <c r="M48" s="45"/>
      <c r="N48" s="45"/>
      <c r="O48" s="45"/>
      <c r="P48" s="45"/>
      <c r="Q48" s="45"/>
      <c r="R48" s="45"/>
      <c r="S48" s="45"/>
      <c r="T48" s="78"/>
      <c r="U48" s="78"/>
    </row>
    <row r="49" spans="1:21" s="42" customFormat="1" ht="51" customHeight="1">
      <c r="A49" s="52"/>
      <c r="B49" s="53" t="s">
        <v>194</v>
      </c>
      <c r="C49" s="44"/>
      <c r="D49" s="44"/>
      <c r="E49" s="44"/>
      <c r="F49" s="44"/>
      <c r="G49" s="45"/>
      <c r="H49" s="45"/>
      <c r="I49" s="45"/>
      <c r="J49" s="45"/>
      <c r="K49" s="45"/>
      <c r="L49" s="45"/>
      <c r="M49" s="45"/>
      <c r="N49" s="45"/>
      <c r="O49" s="45"/>
      <c r="P49" s="45"/>
      <c r="Q49" s="45"/>
      <c r="R49" s="45"/>
      <c r="S49" s="41"/>
      <c r="T49" s="81"/>
      <c r="U49" s="81"/>
    </row>
    <row r="50" spans="1:19" s="42" customFormat="1" ht="6.75" customHeight="1">
      <c r="A50" s="101"/>
      <c r="B50" s="102"/>
      <c r="C50" s="103"/>
      <c r="D50" s="103"/>
      <c r="E50" s="103"/>
      <c r="F50" s="103"/>
      <c r="G50" s="104"/>
      <c r="H50" s="104"/>
      <c r="I50" s="104"/>
      <c r="J50" s="104"/>
      <c r="K50" s="104"/>
      <c r="L50" s="104"/>
      <c r="M50" s="104"/>
      <c r="N50" s="104"/>
      <c r="O50" s="104"/>
      <c r="P50" s="104"/>
      <c r="Q50" s="104"/>
      <c r="R50" s="104"/>
      <c r="S50" s="114"/>
    </row>
    <row r="51" spans="1:19" s="56" customFormat="1" ht="35.25" customHeight="1">
      <c r="A51" s="100"/>
      <c r="B51" s="457"/>
      <c r="C51" s="457"/>
      <c r="D51" s="457"/>
      <c r="E51" s="457"/>
      <c r="F51" s="457"/>
      <c r="G51" s="457"/>
      <c r="H51" s="457"/>
      <c r="I51" s="457"/>
      <c r="J51" s="457"/>
      <c r="K51" s="457"/>
      <c r="L51" s="457"/>
      <c r="M51" s="457"/>
      <c r="N51" s="457"/>
      <c r="O51" s="457"/>
      <c r="P51" s="457"/>
      <c r="Q51" s="457"/>
      <c r="R51" s="457"/>
      <c r="S51" s="457"/>
    </row>
    <row r="52" spans="1:19" ht="0.75" customHeight="1">
      <c r="A52" s="89"/>
      <c r="B52" s="87"/>
      <c r="C52" s="87"/>
      <c r="D52" s="87"/>
      <c r="E52" s="87"/>
      <c r="F52" s="87"/>
      <c r="G52" s="87"/>
      <c r="H52" s="87"/>
      <c r="I52" s="87"/>
      <c r="J52" s="87"/>
      <c r="K52" s="87"/>
      <c r="L52" s="87"/>
      <c r="M52" s="87"/>
      <c r="N52" s="87"/>
      <c r="O52" s="87"/>
      <c r="P52" s="87"/>
      <c r="Q52" s="87"/>
      <c r="R52" s="87"/>
      <c r="S52" s="88"/>
    </row>
    <row r="53" spans="1:18" s="91" customFormat="1" ht="25.5" customHeight="1">
      <c r="A53" s="89"/>
      <c r="B53" s="90"/>
      <c r="C53" s="103"/>
      <c r="D53" s="103"/>
      <c r="E53" s="103"/>
      <c r="F53" s="103"/>
      <c r="G53" s="104"/>
      <c r="H53" s="104"/>
      <c r="I53" s="45"/>
      <c r="J53" s="45"/>
      <c r="K53" s="45"/>
      <c r="L53" s="45"/>
      <c r="M53" s="45"/>
      <c r="N53" s="45"/>
      <c r="O53" s="45"/>
      <c r="P53" s="45"/>
      <c r="Q53" s="45"/>
      <c r="R53" s="45"/>
    </row>
    <row r="54" spans="1:18" s="91" customFormat="1" ht="25.5" customHeight="1">
      <c r="A54" s="89"/>
      <c r="B54" s="90"/>
      <c r="C54" s="74"/>
      <c r="D54" s="74"/>
      <c r="E54" s="74"/>
      <c r="F54" s="74"/>
      <c r="G54" s="88"/>
      <c r="H54" s="88"/>
      <c r="I54" s="50"/>
      <c r="J54" s="50"/>
      <c r="K54" s="50"/>
      <c r="L54" s="50"/>
      <c r="M54" s="50"/>
      <c r="N54" s="50"/>
      <c r="O54" s="50"/>
      <c r="P54" s="50"/>
      <c r="Q54" s="50"/>
      <c r="R54" s="50"/>
    </row>
    <row r="55" spans="1:18" s="91" customFormat="1" ht="25.5" customHeight="1">
      <c r="A55" s="89"/>
      <c r="B55" s="90"/>
      <c r="C55" s="74"/>
      <c r="D55" s="74"/>
      <c r="E55" s="74"/>
      <c r="F55" s="74"/>
      <c r="G55" s="88"/>
      <c r="H55" s="88"/>
      <c r="I55" s="45"/>
      <c r="J55" s="45"/>
      <c r="K55" s="45"/>
      <c r="L55" s="45"/>
      <c r="M55" s="45"/>
      <c r="N55" s="45"/>
      <c r="O55" s="45"/>
      <c r="P55" s="45"/>
      <c r="Q55" s="45"/>
      <c r="R55" s="45"/>
    </row>
    <row r="56" spans="1:18" s="91" customFormat="1" ht="25.5" customHeight="1">
      <c r="A56" s="92"/>
      <c r="C56" s="74"/>
      <c r="D56" s="74"/>
      <c r="E56" s="74"/>
      <c r="F56" s="74"/>
      <c r="G56" s="88"/>
      <c r="H56" s="88"/>
      <c r="I56" s="45"/>
      <c r="J56" s="45"/>
      <c r="K56" s="45"/>
      <c r="L56" s="45"/>
      <c r="M56" s="45"/>
      <c r="N56" s="45"/>
      <c r="O56" s="45"/>
      <c r="P56" s="45"/>
      <c r="Q56" s="45"/>
      <c r="R56" s="45"/>
    </row>
    <row r="57" spans="1:18" s="91" customFormat="1" ht="25.5" customHeight="1">
      <c r="A57" s="92"/>
      <c r="C57" s="74"/>
      <c r="D57" s="74"/>
      <c r="E57" s="74"/>
      <c r="F57" s="74"/>
      <c r="G57" s="88"/>
      <c r="H57" s="88"/>
      <c r="I57" s="45"/>
      <c r="J57" s="45"/>
      <c r="K57" s="45"/>
      <c r="L57" s="45"/>
      <c r="M57" s="45"/>
      <c r="N57" s="45"/>
      <c r="O57" s="45"/>
      <c r="P57" s="45"/>
      <c r="Q57" s="45"/>
      <c r="R57" s="45"/>
    </row>
    <row r="58" spans="1:18" s="91" customFormat="1" ht="25.5" customHeight="1">
      <c r="A58" s="92"/>
      <c r="C58" s="74"/>
      <c r="D58" s="74"/>
      <c r="E58" s="74"/>
      <c r="F58" s="74"/>
      <c r="G58" s="88"/>
      <c r="H58" s="88"/>
      <c r="I58" s="45"/>
      <c r="J58" s="45"/>
      <c r="K58" s="45"/>
      <c r="L58" s="45"/>
      <c r="M58" s="45"/>
      <c r="N58" s="45"/>
      <c r="O58" s="45"/>
      <c r="P58" s="45"/>
      <c r="Q58" s="45"/>
      <c r="R58" s="45"/>
    </row>
    <row r="59" spans="1:18" s="91" customFormat="1" ht="25.5" customHeight="1">
      <c r="A59" s="92"/>
      <c r="C59" s="74"/>
      <c r="D59" s="74"/>
      <c r="E59" s="74"/>
      <c r="F59" s="74"/>
      <c r="G59" s="88"/>
      <c r="H59" s="88"/>
      <c r="I59" s="104"/>
      <c r="J59" s="104"/>
      <c r="K59" s="104"/>
      <c r="L59" s="104"/>
      <c r="M59" s="104"/>
      <c r="N59" s="104"/>
      <c r="O59" s="104"/>
      <c r="P59" s="104"/>
      <c r="Q59" s="104"/>
      <c r="R59" s="104"/>
    </row>
    <row r="60" spans="1:18" s="91" customFormat="1" ht="25.5" customHeight="1">
      <c r="A60" s="92"/>
      <c r="C60" s="74"/>
      <c r="D60" s="74"/>
      <c r="E60" s="74"/>
      <c r="F60" s="74"/>
      <c r="G60" s="88"/>
      <c r="H60" s="88"/>
      <c r="I60" s="88"/>
      <c r="J60" s="88"/>
      <c r="K60" s="88"/>
      <c r="L60" s="88"/>
      <c r="M60" s="88"/>
      <c r="N60" s="88"/>
      <c r="O60" s="88"/>
      <c r="P60" s="88"/>
      <c r="Q60" s="88"/>
      <c r="R60" s="88"/>
    </row>
    <row r="61" spans="1:18" s="91" customFormat="1" ht="25.5" customHeight="1">
      <c r="A61" s="92"/>
      <c r="C61" s="74"/>
      <c r="D61" s="74"/>
      <c r="E61" s="74"/>
      <c r="F61" s="74"/>
      <c r="G61" s="88"/>
      <c r="H61" s="88"/>
      <c r="I61" s="88"/>
      <c r="J61" s="88"/>
      <c r="K61" s="88"/>
      <c r="L61" s="88"/>
      <c r="M61" s="88"/>
      <c r="N61" s="88"/>
      <c r="O61" s="88"/>
      <c r="P61" s="88"/>
      <c r="Q61" s="88"/>
      <c r="R61" s="88"/>
    </row>
    <row r="62" spans="1:18" s="91" customFormat="1" ht="25.5" customHeight="1">
      <c r="A62" s="92"/>
      <c r="C62" s="74"/>
      <c r="D62" s="74"/>
      <c r="E62" s="74"/>
      <c r="F62" s="74"/>
      <c r="G62" s="88"/>
      <c r="H62" s="88"/>
      <c r="I62" s="88"/>
      <c r="J62" s="88"/>
      <c r="K62" s="88"/>
      <c r="L62" s="88"/>
      <c r="M62" s="88"/>
      <c r="N62" s="88"/>
      <c r="O62" s="88"/>
      <c r="P62" s="88"/>
      <c r="Q62" s="88"/>
      <c r="R62" s="88"/>
    </row>
    <row r="63" spans="1:18" s="91" customFormat="1" ht="25.5" customHeight="1">
      <c r="A63" s="92"/>
      <c r="C63" s="74"/>
      <c r="D63" s="74"/>
      <c r="E63" s="74"/>
      <c r="F63" s="74"/>
      <c r="G63" s="88"/>
      <c r="H63" s="88"/>
      <c r="I63" s="88"/>
      <c r="J63" s="88"/>
      <c r="K63" s="88"/>
      <c r="L63" s="88"/>
      <c r="M63" s="88"/>
      <c r="N63" s="88"/>
      <c r="O63" s="88"/>
      <c r="P63" s="88"/>
      <c r="Q63" s="88"/>
      <c r="R63" s="88"/>
    </row>
    <row r="64" spans="1:18" s="91" customFormat="1" ht="25.5" customHeight="1" hidden="1">
      <c r="A64" s="92"/>
      <c r="C64" s="74"/>
      <c r="D64" s="74"/>
      <c r="E64" s="74"/>
      <c r="F64" s="74"/>
      <c r="G64" s="88"/>
      <c r="H64" s="88"/>
      <c r="I64" s="88"/>
      <c r="J64" s="88"/>
      <c r="K64" s="88"/>
      <c r="L64" s="88"/>
      <c r="M64" s="88"/>
      <c r="N64" s="88"/>
      <c r="O64" s="88"/>
      <c r="P64" s="88"/>
      <c r="Q64" s="88"/>
      <c r="R64" s="88"/>
    </row>
    <row r="65" spans="1:18" s="91" customFormat="1" ht="25.5" customHeight="1" hidden="1">
      <c r="A65" s="92"/>
      <c r="C65" s="74"/>
      <c r="D65" s="74"/>
      <c r="E65" s="74"/>
      <c r="F65" s="74"/>
      <c r="G65" s="88"/>
      <c r="H65" s="88"/>
      <c r="I65" s="88"/>
      <c r="J65" s="88"/>
      <c r="K65" s="88"/>
      <c r="L65" s="88"/>
      <c r="M65" s="88"/>
      <c r="N65" s="88"/>
      <c r="O65" s="88"/>
      <c r="P65" s="88"/>
      <c r="Q65" s="88"/>
      <c r="R65" s="88"/>
    </row>
    <row r="66" spans="3:18" s="91" customFormat="1" ht="25.5" customHeight="1" hidden="1">
      <c r="C66" s="74"/>
      <c r="D66" s="74"/>
      <c r="E66" s="74"/>
      <c r="F66" s="74"/>
      <c r="G66" s="88"/>
      <c r="H66" s="88"/>
      <c r="I66" s="88"/>
      <c r="J66" s="88"/>
      <c r="K66" s="88"/>
      <c r="L66" s="88"/>
      <c r="M66" s="88"/>
      <c r="N66" s="88"/>
      <c r="O66" s="88"/>
      <c r="P66" s="88"/>
      <c r="Q66" s="88"/>
      <c r="R66" s="88"/>
    </row>
    <row r="67" s="91" customFormat="1" ht="25.5" customHeight="1" hidden="1"/>
    <row r="68" spans="1:18" s="91" customFormat="1" ht="25.5" customHeight="1" hidden="1">
      <c r="A68" s="92"/>
      <c r="C68" s="63"/>
      <c r="D68" s="63"/>
      <c r="E68" s="63"/>
      <c r="F68" s="63"/>
      <c r="G68" s="64"/>
      <c r="H68" s="64"/>
      <c r="I68" s="88"/>
      <c r="J68" s="88"/>
      <c r="K68" s="88"/>
      <c r="L68" s="88"/>
      <c r="M68" s="88"/>
      <c r="N68" s="88"/>
      <c r="O68" s="88"/>
      <c r="P68" s="88"/>
      <c r="Q68" s="88"/>
      <c r="R68" s="88"/>
    </row>
    <row r="69" spans="3:18" s="91" customFormat="1" ht="25.5" customHeight="1" hidden="1">
      <c r="C69" s="63"/>
      <c r="D69" s="63"/>
      <c r="E69" s="63"/>
      <c r="F69" s="63"/>
      <c r="G69" s="64"/>
      <c r="H69" s="64"/>
      <c r="I69" s="88"/>
      <c r="J69" s="88"/>
      <c r="K69" s="88"/>
      <c r="L69" s="88"/>
      <c r="M69" s="88"/>
      <c r="N69" s="88"/>
      <c r="O69" s="88"/>
      <c r="P69" s="88"/>
      <c r="Q69" s="88"/>
      <c r="R69" s="88"/>
    </row>
    <row r="70" spans="3:18" s="91" customFormat="1" ht="25.5" customHeight="1" hidden="1">
      <c r="C70" s="63"/>
      <c r="D70" s="63"/>
      <c r="E70" s="63"/>
      <c r="F70" s="63"/>
      <c r="G70" s="64"/>
      <c r="H70" s="64"/>
      <c r="I70" s="88"/>
      <c r="J70" s="88"/>
      <c r="K70" s="88"/>
      <c r="L70" s="88"/>
      <c r="M70" s="88"/>
      <c r="N70" s="88"/>
      <c r="O70" s="88"/>
      <c r="P70" s="88"/>
      <c r="Q70" s="88"/>
      <c r="R70" s="88"/>
    </row>
    <row r="71" spans="3:18" s="91" customFormat="1" ht="25.5" customHeight="1" hidden="1">
      <c r="C71" s="46"/>
      <c r="D71" s="46"/>
      <c r="E71" s="46"/>
      <c r="F71" s="46"/>
      <c r="G71" s="46"/>
      <c r="H71" s="46"/>
      <c r="I71" s="88"/>
      <c r="J71" s="88"/>
      <c r="K71" s="88"/>
      <c r="L71" s="88"/>
      <c r="M71" s="88"/>
      <c r="N71" s="88"/>
      <c r="O71" s="88"/>
      <c r="P71" s="88"/>
      <c r="Q71" s="88"/>
      <c r="R71" s="88"/>
    </row>
    <row r="72" spans="3:18" s="91" customFormat="1" ht="25.5" customHeight="1" hidden="1">
      <c r="C72" s="46"/>
      <c r="D72" s="46"/>
      <c r="E72" s="46"/>
      <c r="F72" s="46"/>
      <c r="G72" s="46"/>
      <c r="H72" s="46"/>
      <c r="I72" s="88"/>
      <c r="J72" s="88"/>
      <c r="K72" s="88"/>
      <c r="L72" s="88"/>
      <c r="M72" s="88"/>
      <c r="N72" s="88"/>
      <c r="O72" s="88"/>
      <c r="P72" s="88"/>
      <c r="Q72" s="88"/>
      <c r="R72" s="88"/>
    </row>
    <row r="73" spans="3:18" s="91" customFormat="1" ht="25.5" customHeight="1" hidden="1">
      <c r="C73" s="46"/>
      <c r="D73" s="46"/>
      <c r="E73" s="46"/>
      <c r="F73" s="46"/>
      <c r="G73" s="46"/>
      <c r="H73" s="46"/>
      <c r="I73" s="41"/>
      <c r="J73" s="41"/>
      <c r="K73" s="41"/>
      <c r="L73" s="41"/>
      <c r="M73" s="41"/>
      <c r="N73" s="41"/>
      <c r="O73" s="41"/>
      <c r="P73" s="41"/>
      <c r="Q73" s="41"/>
      <c r="R73" s="41"/>
    </row>
    <row r="74" spans="2:18" ht="19.5" customHeight="1">
      <c r="B74" s="444"/>
      <c r="C74" s="444"/>
      <c r="D74" s="444"/>
      <c r="E74" s="444"/>
      <c r="F74" s="444"/>
      <c r="G74" s="444"/>
      <c r="H74" s="444"/>
      <c r="I74" s="444"/>
      <c r="J74" s="444"/>
      <c r="K74" s="444"/>
      <c r="L74" s="444"/>
      <c r="M74" s="444"/>
      <c r="N74" s="444"/>
      <c r="O74" s="93"/>
      <c r="P74" s="93"/>
      <c r="Q74" s="93"/>
      <c r="R74" s="93"/>
    </row>
    <row r="75" spans="3:18" ht="19.5" customHeight="1">
      <c r="C75" s="46"/>
      <c r="D75" s="46"/>
      <c r="E75" s="46"/>
      <c r="F75" s="46"/>
      <c r="G75" s="46"/>
      <c r="H75" s="46"/>
      <c r="I75" s="46"/>
      <c r="J75" s="46"/>
      <c r="K75" s="93"/>
      <c r="L75" s="93"/>
      <c r="M75" s="93"/>
      <c r="N75" s="93"/>
      <c r="O75" s="93"/>
      <c r="P75" s="93"/>
      <c r="Q75" s="93"/>
      <c r="R75" s="93"/>
    </row>
    <row r="76" spans="3:8" ht="19.5" customHeight="1">
      <c r="C76" s="46"/>
      <c r="D76" s="46"/>
      <c r="E76" s="46"/>
      <c r="F76" s="46"/>
      <c r="G76" s="46"/>
      <c r="H76" s="46"/>
    </row>
    <row r="77" spans="3:8" ht="19.5" customHeight="1">
      <c r="C77" s="46"/>
      <c r="D77" s="46"/>
      <c r="E77" s="46"/>
      <c r="F77" s="46"/>
      <c r="G77" s="46"/>
      <c r="H77" s="46"/>
    </row>
    <row r="78" spans="3:8" ht="19.5" customHeight="1">
      <c r="C78" s="46"/>
      <c r="D78" s="46"/>
      <c r="E78" s="46"/>
      <c r="F78" s="46"/>
      <c r="G78" s="46"/>
      <c r="H78" s="46"/>
    </row>
    <row r="79" spans="3:18" ht="19.5" customHeight="1">
      <c r="C79" s="46"/>
      <c r="D79" s="46"/>
      <c r="E79" s="46"/>
      <c r="F79" s="46"/>
      <c r="G79" s="46"/>
      <c r="H79" s="46"/>
      <c r="I79" s="46"/>
      <c r="J79" s="46"/>
      <c r="K79" s="46"/>
      <c r="L79" s="46"/>
      <c r="M79" s="46"/>
      <c r="N79" s="46"/>
      <c r="O79" s="46"/>
      <c r="P79" s="46"/>
      <c r="Q79" s="46"/>
      <c r="R79" s="46"/>
    </row>
    <row r="80" spans="1:31" s="64" customFormat="1" ht="19.5" customHeight="1">
      <c r="A80" s="92"/>
      <c r="B80" s="62"/>
      <c r="C80" s="46"/>
      <c r="D80" s="46"/>
      <c r="E80" s="46"/>
      <c r="F80" s="46"/>
      <c r="G80" s="46"/>
      <c r="H80" s="46"/>
      <c r="I80" s="46"/>
      <c r="J80" s="46"/>
      <c r="K80" s="46"/>
      <c r="L80" s="46"/>
      <c r="M80" s="46"/>
      <c r="N80" s="46"/>
      <c r="O80" s="46"/>
      <c r="P80" s="46"/>
      <c r="Q80" s="46"/>
      <c r="R80" s="46"/>
      <c r="T80" s="46"/>
      <c r="U80" s="46"/>
      <c r="V80" s="46"/>
      <c r="W80" s="46"/>
      <c r="X80" s="46"/>
      <c r="Y80" s="46"/>
      <c r="Z80" s="46"/>
      <c r="AA80" s="46"/>
      <c r="AB80" s="46"/>
      <c r="AC80" s="46"/>
      <c r="AD80" s="46"/>
      <c r="AE80" s="46"/>
    </row>
    <row r="81" spans="1:31" s="64" customFormat="1" ht="19.5" customHeight="1">
      <c r="A81" s="92"/>
      <c r="B81" s="62"/>
      <c r="C81" s="46"/>
      <c r="D81" s="46"/>
      <c r="E81" s="46"/>
      <c r="F81" s="46"/>
      <c r="G81" s="46"/>
      <c r="H81" s="46"/>
      <c r="I81" s="46"/>
      <c r="J81" s="46"/>
      <c r="K81" s="46"/>
      <c r="L81" s="46"/>
      <c r="M81" s="46"/>
      <c r="N81" s="46"/>
      <c r="O81" s="46"/>
      <c r="P81" s="46"/>
      <c r="Q81" s="46"/>
      <c r="R81" s="46"/>
      <c r="T81" s="46"/>
      <c r="U81" s="46"/>
      <c r="V81" s="46"/>
      <c r="W81" s="46"/>
      <c r="X81" s="46"/>
      <c r="Y81" s="46"/>
      <c r="Z81" s="46"/>
      <c r="AA81" s="46"/>
      <c r="AB81" s="46"/>
      <c r="AC81" s="46"/>
      <c r="AD81" s="46"/>
      <c r="AE81" s="46"/>
    </row>
    <row r="82" spans="1:31" s="64" customFormat="1" ht="19.5" customHeight="1">
      <c r="A82" s="92"/>
      <c r="B82" s="62"/>
      <c r="C82" s="46"/>
      <c r="D82" s="46"/>
      <c r="E82" s="46"/>
      <c r="F82" s="46"/>
      <c r="G82" s="46"/>
      <c r="H82" s="46"/>
      <c r="I82" s="46"/>
      <c r="J82" s="46"/>
      <c r="K82" s="46"/>
      <c r="L82" s="46"/>
      <c r="M82" s="46"/>
      <c r="N82" s="46"/>
      <c r="O82" s="46"/>
      <c r="P82" s="46"/>
      <c r="Q82" s="46"/>
      <c r="R82" s="46"/>
      <c r="T82" s="46"/>
      <c r="U82" s="46"/>
      <c r="V82" s="46"/>
      <c r="W82" s="46"/>
      <c r="X82" s="46"/>
      <c r="Y82" s="46"/>
      <c r="Z82" s="46"/>
      <c r="AA82" s="46"/>
      <c r="AB82" s="46"/>
      <c r="AC82" s="46"/>
      <c r="AD82" s="46"/>
      <c r="AE82" s="46"/>
    </row>
    <row r="83" spans="1:31" s="64" customFormat="1" ht="19.5" customHeight="1">
      <c r="A83" s="92"/>
      <c r="B83" s="62"/>
      <c r="C83" s="46"/>
      <c r="D83" s="46"/>
      <c r="E83" s="46"/>
      <c r="F83" s="46"/>
      <c r="G83" s="46"/>
      <c r="H83" s="46"/>
      <c r="I83" s="46"/>
      <c r="J83" s="46"/>
      <c r="K83" s="46"/>
      <c r="L83" s="46"/>
      <c r="M83" s="46"/>
      <c r="N83" s="46"/>
      <c r="O83" s="46"/>
      <c r="P83" s="46"/>
      <c r="Q83" s="46"/>
      <c r="R83" s="46"/>
      <c r="T83" s="46"/>
      <c r="U83" s="46"/>
      <c r="V83" s="46"/>
      <c r="W83" s="46"/>
      <c r="X83" s="46"/>
      <c r="Y83" s="46"/>
      <c r="Z83" s="46"/>
      <c r="AA83" s="46"/>
      <c r="AB83" s="46"/>
      <c r="AC83" s="46"/>
      <c r="AD83" s="46"/>
      <c r="AE83" s="46"/>
    </row>
    <row r="84" spans="1:31" s="64" customFormat="1" ht="19.5" customHeight="1">
      <c r="A84" s="92"/>
      <c r="B84" s="62"/>
      <c r="C84" s="46"/>
      <c r="D84" s="46"/>
      <c r="E84" s="46"/>
      <c r="F84" s="46"/>
      <c r="G84" s="46"/>
      <c r="H84" s="46"/>
      <c r="I84" s="46"/>
      <c r="J84" s="46"/>
      <c r="K84" s="46"/>
      <c r="L84" s="46"/>
      <c r="M84" s="46"/>
      <c r="N84" s="46"/>
      <c r="O84" s="46"/>
      <c r="P84" s="46"/>
      <c r="Q84" s="46"/>
      <c r="R84" s="46"/>
      <c r="T84" s="46"/>
      <c r="U84" s="46"/>
      <c r="V84" s="46"/>
      <c r="W84" s="46"/>
      <c r="X84" s="46"/>
      <c r="Y84" s="46"/>
      <c r="Z84" s="46"/>
      <c r="AA84" s="46"/>
      <c r="AB84" s="46"/>
      <c r="AC84" s="46"/>
      <c r="AD84" s="46"/>
      <c r="AE84" s="46"/>
    </row>
    <row r="85" spans="1:31" s="64" customFormat="1" ht="19.5" customHeight="1">
      <c r="A85" s="92"/>
      <c r="B85" s="62"/>
      <c r="C85" s="46"/>
      <c r="D85" s="46"/>
      <c r="E85" s="46"/>
      <c r="F85" s="46"/>
      <c r="G85" s="46"/>
      <c r="H85" s="46"/>
      <c r="I85" s="46"/>
      <c r="J85" s="46"/>
      <c r="K85" s="46"/>
      <c r="L85" s="46"/>
      <c r="M85" s="46"/>
      <c r="N85" s="46"/>
      <c r="O85" s="46"/>
      <c r="P85" s="46"/>
      <c r="Q85" s="46"/>
      <c r="R85" s="46"/>
      <c r="T85" s="46"/>
      <c r="U85" s="46"/>
      <c r="V85" s="46"/>
      <c r="W85" s="46"/>
      <c r="X85" s="46"/>
      <c r="Y85" s="46"/>
      <c r="Z85" s="46"/>
      <c r="AA85" s="46"/>
      <c r="AB85" s="46"/>
      <c r="AC85" s="46"/>
      <c r="AD85" s="46"/>
      <c r="AE85" s="46"/>
    </row>
    <row r="86" spans="1:31" s="64" customFormat="1" ht="19.5" customHeight="1">
      <c r="A86" s="92"/>
      <c r="B86" s="62"/>
      <c r="C86" s="46"/>
      <c r="D86" s="46"/>
      <c r="E86" s="46"/>
      <c r="F86" s="46"/>
      <c r="G86" s="46"/>
      <c r="H86" s="46"/>
      <c r="I86" s="46"/>
      <c r="J86" s="46"/>
      <c r="K86" s="46"/>
      <c r="L86" s="46"/>
      <c r="M86" s="46"/>
      <c r="N86" s="46"/>
      <c r="O86" s="46"/>
      <c r="P86" s="46"/>
      <c r="Q86" s="46"/>
      <c r="R86" s="46"/>
      <c r="T86" s="46"/>
      <c r="U86" s="46"/>
      <c r="V86" s="46"/>
      <c r="W86" s="46"/>
      <c r="X86" s="46"/>
      <c r="Y86" s="46"/>
      <c r="Z86" s="46"/>
      <c r="AA86" s="46"/>
      <c r="AB86" s="46"/>
      <c r="AC86" s="46"/>
      <c r="AD86" s="46"/>
      <c r="AE86" s="46"/>
    </row>
    <row r="87" spans="1:31" s="64" customFormat="1" ht="19.5" customHeight="1">
      <c r="A87" s="92"/>
      <c r="B87" s="62"/>
      <c r="C87" s="46"/>
      <c r="D87" s="46"/>
      <c r="E87" s="46"/>
      <c r="F87" s="46"/>
      <c r="G87" s="46"/>
      <c r="H87" s="46"/>
      <c r="I87" s="46"/>
      <c r="J87" s="46"/>
      <c r="K87" s="46"/>
      <c r="L87" s="46"/>
      <c r="M87" s="46"/>
      <c r="N87" s="46"/>
      <c r="O87" s="46"/>
      <c r="P87" s="46"/>
      <c r="Q87" s="46"/>
      <c r="R87" s="46"/>
      <c r="T87" s="46"/>
      <c r="U87" s="46"/>
      <c r="V87" s="46"/>
      <c r="W87" s="46"/>
      <c r="X87" s="46"/>
      <c r="Y87" s="46"/>
      <c r="Z87" s="46"/>
      <c r="AA87" s="46"/>
      <c r="AB87" s="46"/>
      <c r="AC87" s="46"/>
      <c r="AD87" s="46"/>
      <c r="AE87" s="46"/>
    </row>
    <row r="88" spans="1:31" s="64" customFormat="1" ht="19.5" customHeight="1">
      <c r="A88" s="92"/>
      <c r="B88" s="62"/>
      <c r="C88" s="46"/>
      <c r="D88" s="46"/>
      <c r="E88" s="46"/>
      <c r="F88" s="46"/>
      <c r="G88" s="46"/>
      <c r="H88" s="46"/>
      <c r="I88" s="46"/>
      <c r="J88" s="46"/>
      <c r="K88" s="46"/>
      <c r="L88" s="46"/>
      <c r="M88" s="46"/>
      <c r="N88" s="46"/>
      <c r="O88" s="46"/>
      <c r="P88" s="46"/>
      <c r="Q88" s="46"/>
      <c r="R88" s="46"/>
      <c r="T88" s="46"/>
      <c r="U88" s="46"/>
      <c r="V88" s="46"/>
      <c r="W88" s="46"/>
      <c r="X88" s="46"/>
      <c r="Y88" s="46"/>
      <c r="Z88" s="46"/>
      <c r="AA88" s="46"/>
      <c r="AB88" s="46"/>
      <c r="AC88" s="46"/>
      <c r="AD88" s="46"/>
      <c r="AE88" s="46"/>
    </row>
    <row r="89" spans="1:31" s="64" customFormat="1" ht="18.75">
      <c r="A89" s="92"/>
      <c r="B89" s="62"/>
      <c r="C89" s="46"/>
      <c r="D89" s="46"/>
      <c r="E89" s="46"/>
      <c r="F89" s="46"/>
      <c r="G89" s="46"/>
      <c r="H89" s="46"/>
      <c r="I89" s="46"/>
      <c r="J89" s="46"/>
      <c r="K89" s="46"/>
      <c r="L89" s="46"/>
      <c r="M89" s="46"/>
      <c r="N89" s="46"/>
      <c r="O89" s="46"/>
      <c r="P89" s="46"/>
      <c r="Q89" s="46"/>
      <c r="R89" s="46"/>
      <c r="T89" s="46"/>
      <c r="U89" s="46"/>
      <c r="V89" s="46"/>
      <c r="W89" s="46"/>
      <c r="X89" s="46"/>
      <c r="Y89" s="46"/>
      <c r="Z89" s="46"/>
      <c r="AA89" s="46"/>
      <c r="AB89" s="46"/>
      <c r="AC89" s="46"/>
      <c r="AD89" s="46"/>
      <c r="AE89" s="46"/>
    </row>
    <row r="90" spans="1:31" s="64" customFormat="1" ht="18.75">
      <c r="A90" s="92"/>
      <c r="B90" s="62"/>
      <c r="C90" s="46"/>
      <c r="D90" s="46"/>
      <c r="E90" s="46"/>
      <c r="F90" s="46"/>
      <c r="G90" s="46"/>
      <c r="H90" s="46"/>
      <c r="I90" s="46"/>
      <c r="J90" s="46"/>
      <c r="K90" s="46"/>
      <c r="L90" s="46"/>
      <c r="M90" s="46"/>
      <c r="N90" s="46"/>
      <c r="O90" s="46"/>
      <c r="P90" s="46"/>
      <c r="Q90" s="46"/>
      <c r="R90" s="46"/>
      <c r="T90" s="46"/>
      <c r="U90" s="46"/>
      <c r="V90" s="46"/>
      <c r="W90" s="46"/>
      <c r="X90" s="46"/>
      <c r="Y90" s="46"/>
      <c r="Z90" s="46"/>
      <c r="AA90" s="46"/>
      <c r="AB90" s="46"/>
      <c r="AC90" s="46"/>
      <c r="AD90" s="46"/>
      <c r="AE90" s="46"/>
    </row>
    <row r="91" spans="1:31" s="64" customFormat="1" ht="18.75">
      <c r="A91" s="92"/>
      <c r="B91" s="62"/>
      <c r="C91" s="46"/>
      <c r="D91" s="46"/>
      <c r="E91" s="46"/>
      <c r="F91" s="46"/>
      <c r="G91" s="46"/>
      <c r="H91" s="46"/>
      <c r="I91" s="46"/>
      <c r="J91" s="46"/>
      <c r="K91" s="46"/>
      <c r="L91" s="46"/>
      <c r="M91" s="46"/>
      <c r="N91" s="46"/>
      <c r="O91" s="46"/>
      <c r="P91" s="46"/>
      <c r="Q91" s="46"/>
      <c r="R91" s="46"/>
      <c r="T91" s="46"/>
      <c r="U91" s="46"/>
      <c r="V91" s="46"/>
      <c r="W91" s="46"/>
      <c r="X91" s="46"/>
      <c r="Y91" s="46"/>
      <c r="Z91" s="46"/>
      <c r="AA91" s="46"/>
      <c r="AB91" s="46"/>
      <c r="AC91" s="46"/>
      <c r="AD91" s="46"/>
      <c r="AE91" s="46"/>
    </row>
    <row r="92" spans="1:31" s="64" customFormat="1" ht="18.75">
      <c r="A92" s="92"/>
      <c r="B92" s="62"/>
      <c r="C92" s="46"/>
      <c r="D92" s="46"/>
      <c r="E92" s="46"/>
      <c r="F92" s="46"/>
      <c r="G92" s="46"/>
      <c r="H92" s="46"/>
      <c r="I92" s="46"/>
      <c r="J92" s="46"/>
      <c r="K92" s="46"/>
      <c r="L92" s="46"/>
      <c r="M92" s="46"/>
      <c r="N92" s="46"/>
      <c r="O92" s="46"/>
      <c r="P92" s="46"/>
      <c r="Q92" s="46"/>
      <c r="R92" s="46"/>
      <c r="T92" s="46"/>
      <c r="U92" s="46"/>
      <c r="V92" s="46"/>
      <c r="W92" s="46"/>
      <c r="X92" s="46"/>
      <c r="Y92" s="46"/>
      <c r="Z92" s="46"/>
      <c r="AA92" s="46"/>
      <c r="AB92" s="46"/>
      <c r="AC92" s="46"/>
      <c r="AD92" s="46"/>
      <c r="AE92" s="46"/>
    </row>
    <row r="93" spans="1:31" s="64" customFormat="1" ht="18.75">
      <c r="A93" s="92"/>
      <c r="B93" s="62"/>
      <c r="C93" s="46"/>
      <c r="D93" s="46"/>
      <c r="E93" s="46"/>
      <c r="F93" s="46"/>
      <c r="G93" s="46"/>
      <c r="H93" s="46"/>
      <c r="I93" s="46"/>
      <c r="J93" s="46"/>
      <c r="K93" s="46"/>
      <c r="L93" s="46"/>
      <c r="M93" s="46"/>
      <c r="N93" s="46"/>
      <c r="O93" s="46"/>
      <c r="P93" s="46"/>
      <c r="Q93" s="46"/>
      <c r="R93" s="46"/>
      <c r="T93" s="46"/>
      <c r="U93" s="46"/>
      <c r="V93" s="46"/>
      <c r="W93" s="46"/>
      <c r="X93" s="46"/>
      <c r="Y93" s="46"/>
      <c r="Z93" s="46"/>
      <c r="AA93" s="46"/>
      <c r="AB93" s="46"/>
      <c r="AC93" s="46"/>
      <c r="AD93" s="46"/>
      <c r="AE93" s="46"/>
    </row>
    <row r="94" spans="1:31" s="64" customFormat="1" ht="18.75">
      <c r="A94" s="92"/>
      <c r="B94" s="62"/>
      <c r="C94" s="46"/>
      <c r="D94" s="46"/>
      <c r="E94" s="46"/>
      <c r="F94" s="46"/>
      <c r="G94" s="46"/>
      <c r="H94" s="46"/>
      <c r="I94" s="46"/>
      <c r="J94" s="46"/>
      <c r="K94" s="46"/>
      <c r="L94" s="46"/>
      <c r="M94" s="46"/>
      <c r="N94" s="46"/>
      <c r="O94" s="46"/>
      <c r="P94" s="46"/>
      <c r="Q94" s="46"/>
      <c r="R94" s="46"/>
      <c r="T94" s="46"/>
      <c r="U94" s="46"/>
      <c r="V94" s="46"/>
      <c r="W94" s="46"/>
      <c r="X94" s="46"/>
      <c r="Y94" s="46"/>
      <c r="Z94" s="46"/>
      <c r="AA94" s="46"/>
      <c r="AB94" s="46"/>
      <c r="AC94" s="46"/>
      <c r="AD94" s="46"/>
      <c r="AE94" s="46"/>
    </row>
    <row r="95" spans="1:31" s="64" customFormat="1" ht="18.75">
      <c r="A95" s="92"/>
      <c r="B95" s="62"/>
      <c r="C95" s="46"/>
      <c r="D95" s="46"/>
      <c r="E95" s="46"/>
      <c r="F95" s="46"/>
      <c r="G95" s="46"/>
      <c r="H95" s="46"/>
      <c r="I95" s="46"/>
      <c r="J95" s="46"/>
      <c r="K95" s="46"/>
      <c r="L95" s="46"/>
      <c r="M95" s="46"/>
      <c r="N95" s="46"/>
      <c r="O95" s="46"/>
      <c r="P95" s="46"/>
      <c r="Q95" s="46"/>
      <c r="R95" s="46"/>
      <c r="T95" s="46"/>
      <c r="U95" s="46"/>
      <c r="V95" s="46"/>
      <c r="W95" s="46"/>
      <c r="X95" s="46"/>
      <c r="Y95" s="46"/>
      <c r="Z95" s="46"/>
      <c r="AA95" s="46"/>
      <c r="AB95" s="46"/>
      <c r="AC95" s="46"/>
      <c r="AD95" s="46"/>
      <c r="AE95" s="46"/>
    </row>
    <row r="96" spans="1:31" s="64" customFormat="1" ht="18.75">
      <c r="A96" s="92"/>
      <c r="B96" s="62"/>
      <c r="C96" s="46"/>
      <c r="D96" s="46"/>
      <c r="E96" s="46"/>
      <c r="F96" s="46"/>
      <c r="G96" s="46"/>
      <c r="H96" s="46"/>
      <c r="I96" s="46"/>
      <c r="J96" s="46"/>
      <c r="K96" s="46"/>
      <c r="L96" s="46"/>
      <c r="M96" s="46"/>
      <c r="N96" s="46"/>
      <c r="O96" s="46"/>
      <c r="P96" s="46"/>
      <c r="Q96" s="46"/>
      <c r="R96" s="46"/>
      <c r="T96" s="46"/>
      <c r="U96" s="46"/>
      <c r="V96" s="46"/>
      <c r="W96" s="46"/>
      <c r="X96" s="46"/>
      <c r="Y96" s="46"/>
      <c r="Z96" s="46"/>
      <c r="AA96" s="46"/>
      <c r="AB96" s="46"/>
      <c r="AC96" s="46"/>
      <c r="AD96" s="46"/>
      <c r="AE96" s="46"/>
    </row>
    <row r="97" spans="1:31" s="64" customFormat="1" ht="18.75">
      <c r="A97" s="92"/>
      <c r="B97" s="62"/>
      <c r="C97" s="46"/>
      <c r="D97" s="46"/>
      <c r="E97" s="46"/>
      <c r="F97" s="46"/>
      <c r="G97" s="46"/>
      <c r="H97" s="46"/>
      <c r="I97" s="46"/>
      <c r="J97" s="46"/>
      <c r="K97" s="46"/>
      <c r="L97" s="46"/>
      <c r="M97" s="46"/>
      <c r="N97" s="46"/>
      <c r="O97" s="46"/>
      <c r="P97" s="46"/>
      <c r="Q97" s="46"/>
      <c r="R97" s="46"/>
      <c r="T97" s="46"/>
      <c r="U97" s="46"/>
      <c r="V97" s="46"/>
      <c r="W97" s="46"/>
      <c r="X97" s="46"/>
      <c r="Y97" s="46"/>
      <c r="Z97" s="46"/>
      <c r="AA97" s="46"/>
      <c r="AB97" s="46"/>
      <c r="AC97" s="46"/>
      <c r="AD97" s="46"/>
      <c r="AE97" s="46"/>
    </row>
    <row r="98" spans="1:31" s="64" customFormat="1" ht="18.75">
      <c r="A98" s="92"/>
      <c r="B98" s="62"/>
      <c r="C98" s="46"/>
      <c r="D98" s="46"/>
      <c r="E98" s="46"/>
      <c r="F98" s="46"/>
      <c r="G98" s="46"/>
      <c r="H98" s="46"/>
      <c r="I98" s="46"/>
      <c r="J98" s="46"/>
      <c r="K98" s="46"/>
      <c r="L98" s="46"/>
      <c r="M98" s="46"/>
      <c r="N98" s="46"/>
      <c r="O98" s="46"/>
      <c r="P98" s="46"/>
      <c r="Q98" s="46"/>
      <c r="R98" s="46"/>
      <c r="T98" s="46"/>
      <c r="U98" s="46"/>
      <c r="V98" s="46"/>
      <c r="W98" s="46"/>
      <c r="X98" s="46"/>
      <c r="Y98" s="46"/>
      <c r="Z98" s="46"/>
      <c r="AA98" s="46"/>
      <c r="AB98" s="46"/>
      <c r="AC98" s="46"/>
      <c r="AD98" s="46"/>
      <c r="AE98" s="46"/>
    </row>
    <row r="99" spans="1:31" s="64" customFormat="1" ht="18.75">
      <c r="A99" s="92"/>
      <c r="B99" s="62"/>
      <c r="C99" s="46"/>
      <c r="D99" s="46"/>
      <c r="E99" s="46"/>
      <c r="F99" s="46"/>
      <c r="G99" s="46"/>
      <c r="H99" s="46"/>
      <c r="I99" s="46"/>
      <c r="J99" s="46"/>
      <c r="K99" s="46"/>
      <c r="L99" s="46"/>
      <c r="M99" s="46"/>
      <c r="N99" s="46"/>
      <c r="O99" s="46"/>
      <c r="P99" s="46"/>
      <c r="Q99" s="46"/>
      <c r="R99" s="46"/>
      <c r="T99" s="46"/>
      <c r="U99" s="46"/>
      <c r="V99" s="46"/>
      <c r="W99" s="46"/>
      <c r="X99" s="46"/>
      <c r="Y99" s="46"/>
      <c r="Z99" s="46"/>
      <c r="AA99" s="46"/>
      <c r="AB99" s="46"/>
      <c r="AC99" s="46"/>
      <c r="AD99" s="46"/>
      <c r="AE99" s="46"/>
    </row>
    <row r="100" spans="1:31" s="64" customFormat="1" ht="18.75">
      <c r="A100" s="92"/>
      <c r="B100" s="62"/>
      <c r="C100" s="46"/>
      <c r="D100" s="46"/>
      <c r="E100" s="46"/>
      <c r="F100" s="46"/>
      <c r="G100" s="46"/>
      <c r="H100" s="46"/>
      <c r="I100" s="46"/>
      <c r="J100" s="46"/>
      <c r="K100" s="46"/>
      <c r="L100" s="46"/>
      <c r="M100" s="46"/>
      <c r="N100" s="46"/>
      <c r="O100" s="46"/>
      <c r="P100" s="46"/>
      <c r="Q100" s="46"/>
      <c r="R100" s="46"/>
      <c r="T100" s="46"/>
      <c r="U100" s="46"/>
      <c r="V100" s="46"/>
      <c r="W100" s="46"/>
      <c r="X100" s="46"/>
      <c r="Y100" s="46"/>
      <c r="Z100" s="46"/>
      <c r="AA100" s="46"/>
      <c r="AB100" s="46"/>
      <c r="AC100" s="46"/>
      <c r="AD100" s="46"/>
      <c r="AE100" s="46"/>
    </row>
    <row r="101" spans="1:31" s="64" customFormat="1" ht="18.75">
      <c r="A101" s="92"/>
      <c r="B101" s="62"/>
      <c r="C101" s="46"/>
      <c r="D101" s="46"/>
      <c r="E101" s="46"/>
      <c r="F101" s="46"/>
      <c r="G101" s="46"/>
      <c r="H101" s="46"/>
      <c r="I101" s="46"/>
      <c r="J101" s="46"/>
      <c r="K101" s="46"/>
      <c r="L101" s="46"/>
      <c r="M101" s="46"/>
      <c r="N101" s="46"/>
      <c r="O101" s="46"/>
      <c r="P101" s="46"/>
      <c r="Q101" s="46"/>
      <c r="R101" s="46"/>
      <c r="T101" s="46"/>
      <c r="U101" s="46"/>
      <c r="V101" s="46"/>
      <c r="W101" s="46"/>
      <c r="X101" s="46"/>
      <c r="Y101" s="46"/>
      <c r="Z101" s="46"/>
      <c r="AA101" s="46"/>
      <c r="AB101" s="46"/>
      <c r="AC101" s="46"/>
      <c r="AD101" s="46"/>
      <c r="AE101" s="46"/>
    </row>
    <row r="102" spans="1:31" s="64" customFormat="1" ht="18.75">
      <c r="A102" s="92"/>
      <c r="B102" s="62"/>
      <c r="C102" s="46"/>
      <c r="D102" s="46"/>
      <c r="E102" s="46"/>
      <c r="F102" s="46"/>
      <c r="G102" s="46"/>
      <c r="H102" s="46"/>
      <c r="I102" s="46"/>
      <c r="J102" s="46"/>
      <c r="K102" s="46"/>
      <c r="L102" s="46"/>
      <c r="M102" s="46"/>
      <c r="N102" s="46"/>
      <c r="O102" s="46"/>
      <c r="P102" s="46"/>
      <c r="Q102" s="46"/>
      <c r="R102" s="46"/>
      <c r="T102" s="46"/>
      <c r="U102" s="46"/>
      <c r="V102" s="46"/>
      <c r="W102" s="46"/>
      <c r="X102" s="46"/>
      <c r="Y102" s="46"/>
      <c r="Z102" s="46"/>
      <c r="AA102" s="46"/>
      <c r="AB102" s="46"/>
      <c r="AC102" s="46"/>
      <c r="AD102" s="46"/>
      <c r="AE102" s="46"/>
    </row>
    <row r="103" spans="1:31" s="64" customFormat="1" ht="18.75">
      <c r="A103" s="92"/>
      <c r="B103" s="62"/>
      <c r="C103" s="46"/>
      <c r="D103" s="46"/>
      <c r="E103" s="46"/>
      <c r="F103" s="46"/>
      <c r="G103" s="46"/>
      <c r="H103" s="46"/>
      <c r="I103" s="46"/>
      <c r="J103" s="46"/>
      <c r="K103" s="46"/>
      <c r="L103" s="46"/>
      <c r="M103" s="46"/>
      <c r="N103" s="46"/>
      <c r="O103" s="46"/>
      <c r="P103" s="46"/>
      <c r="Q103" s="46"/>
      <c r="R103" s="46"/>
      <c r="T103" s="46"/>
      <c r="U103" s="46"/>
      <c r="V103" s="46"/>
      <c r="W103" s="46"/>
      <c r="X103" s="46"/>
      <c r="Y103" s="46"/>
      <c r="Z103" s="46"/>
      <c r="AA103" s="46"/>
      <c r="AB103" s="46"/>
      <c r="AC103" s="46"/>
      <c r="AD103" s="46"/>
      <c r="AE103" s="46"/>
    </row>
    <row r="104" spans="1:31" s="64" customFormat="1" ht="18.75">
      <c r="A104" s="92"/>
      <c r="B104" s="62"/>
      <c r="C104" s="46"/>
      <c r="D104" s="46"/>
      <c r="E104" s="46"/>
      <c r="F104" s="46"/>
      <c r="G104" s="46"/>
      <c r="H104" s="46"/>
      <c r="I104" s="46"/>
      <c r="J104" s="46"/>
      <c r="K104" s="46"/>
      <c r="L104" s="46"/>
      <c r="M104" s="46"/>
      <c r="N104" s="46"/>
      <c r="O104" s="46"/>
      <c r="P104" s="46"/>
      <c r="Q104" s="46"/>
      <c r="R104" s="46"/>
      <c r="T104" s="46"/>
      <c r="U104" s="46"/>
      <c r="V104" s="46"/>
      <c r="W104" s="46"/>
      <c r="X104" s="46"/>
      <c r="Y104" s="46"/>
      <c r="Z104" s="46"/>
      <c r="AA104" s="46"/>
      <c r="AB104" s="46"/>
      <c r="AC104" s="46"/>
      <c r="AD104" s="46"/>
      <c r="AE104" s="46"/>
    </row>
    <row r="105" spans="1:31" s="64" customFormat="1" ht="18.75">
      <c r="A105" s="92"/>
      <c r="B105" s="62"/>
      <c r="C105" s="46"/>
      <c r="D105" s="46"/>
      <c r="E105" s="46"/>
      <c r="F105" s="46"/>
      <c r="G105" s="46"/>
      <c r="H105" s="46"/>
      <c r="I105" s="46"/>
      <c r="J105" s="46"/>
      <c r="K105" s="46"/>
      <c r="L105" s="46"/>
      <c r="M105" s="46"/>
      <c r="N105" s="46"/>
      <c r="O105" s="46"/>
      <c r="P105" s="46"/>
      <c r="Q105" s="46"/>
      <c r="R105" s="46"/>
      <c r="T105" s="46"/>
      <c r="U105" s="46"/>
      <c r="V105" s="46"/>
      <c r="W105" s="46"/>
      <c r="X105" s="46"/>
      <c r="Y105" s="46"/>
      <c r="Z105" s="46"/>
      <c r="AA105" s="46"/>
      <c r="AB105" s="46"/>
      <c r="AC105" s="46"/>
      <c r="AD105" s="46"/>
      <c r="AE105" s="46"/>
    </row>
    <row r="106" spans="1:31" s="64" customFormat="1" ht="18.75">
      <c r="A106" s="92"/>
      <c r="B106" s="62"/>
      <c r="C106" s="46"/>
      <c r="D106" s="46"/>
      <c r="E106" s="46"/>
      <c r="F106" s="46"/>
      <c r="G106" s="46"/>
      <c r="H106" s="46"/>
      <c r="I106" s="46"/>
      <c r="J106" s="46"/>
      <c r="K106" s="46"/>
      <c r="L106" s="46"/>
      <c r="M106" s="46"/>
      <c r="N106" s="46"/>
      <c r="O106" s="46"/>
      <c r="P106" s="46"/>
      <c r="Q106" s="46"/>
      <c r="R106" s="46"/>
      <c r="T106" s="46"/>
      <c r="U106" s="46"/>
      <c r="V106" s="46"/>
      <c r="W106" s="46"/>
      <c r="X106" s="46"/>
      <c r="Y106" s="46"/>
      <c r="Z106" s="46"/>
      <c r="AA106" s="46"/>
      <c r="AB106" s="46"/>
      <c r="AC106" s="46"/>
      <c r="AD106" s="46"/>
      <c r="AE106" s="46"/>
    </row>
    <row r="107" spans="1:31" s="64" customFormat="1" ht="18.75">
      <c r="A107" s="92"/>
      <c r="B107" s="62"/>
      <c r="C107" s="46"/>
      <c r="D107" s="46"/>
      <c r="E107" s="46"/>
      <c r="F107" s="46"/>
      <c r="G107" s="46"/>
      <c r="H107" s="46"/>
      <c r="I107" s="46"/>
      <c r="J107" s="46"/>
      <c r="K107" s="46"/>
      <c r="L107" s="46"/>
      <c r="M107" s="46"/>
      <c r="N107" s="46"/>
      <c r="O107" s="46"/>
      <c r="P107" s="46"/>
      <c r="Q107" s="46"/>
      <c r="R107" s="46"/>
      <c r="T107" s="46"/>
      <c r="U107" s="46"/>
      <c r="V107" s="46"/>
      <c r="W107" s="46"/>
      <c r="X107" s="46"/>
      <c r="Y107" s="46"/>
      <c r="Z107" s="46"/>
      <c r="AA107" s="46"/>
      <c r="AB107" s="46"/>
      <c r="AC107" s="46"/>
      <c r="AD107" s="46"/>
      <c r="AE107" s="46"/>
    </row>
    <row r="108" spans="1:31" s="64" customFormat="1" ht="18.75">
      <c r="A108" s="92"/>
      <c r="B108" s="62"/>
      <c r="C108" s="46"/>
      <c r="D108" s="46"/>
      <c r="E108" s="46"/>
      <c r="F108" s="46"/>
      <c r="G108" s="46"/>
      <c r="H108" s="46"/>
      <c r="I108" s="46"/>
      <c r="J108" s="46"/>
      <c r="K108" s="46"/>
      <c r="L108" s="46"/>
      <c r="M108" s="46"/>
      <c r="N108" s="46"/>
      <c r="O108" s="46"/>
      <c r="P108" s="46"/>
      <c r="Q108" s="46"/>
      <c r="R108" s="46"/>
      <c r="T108" s="46"/>
      <c r="U108" s="46"/>
      <c r="V108" s="46"/>
      <c r="W108" s="46"/>
      <c r="X108" s="46"/>
      <c r="Y108" s="46"/>
      <c r="Z108" s="46"/>
      <c r="AA108" s="46"/>
      <c r="AB108" s="46"/>
      <c r="AC108" s="46"/>
      <c r="AD108" s="46"/>
      <c r="AE108" s="46"/>
    </row>
    <row r="109" spans="1:31" s="64" customFormat="1" ht="18.75">
      <c r="A109" s="92"/>
      <c r="B109" s="62"/>
      <c r="C109" s="46"/>
      <c r="D109" s="46"/>
      <c r="E109" s="46"/>
      <c r="F109" s="46"/>
      <c r="G109" s="46"/>
      <c r="H109" s="46"/>
      <c r="I109" s="46"/>
      <c r="J109" s="46"/>
      <c r="K109" s="46"/>
      <c r="L109" s="46"/>
      <c r="M109" s="46"/>
      <c r="N109" s="46"/>
      <c r="O109" s="46"/>
      <c r="P109" s="46"/>
      <c r="Q109" s="46"/>
      <c r="R109" s="46"/>
      <c r="T109" s="46"/>
      <c r="U109" s="46"/>
      <c r="V109" s="46"/>
      <c r="W109" s="46"/>
      <c r="X109" s="46"/>
      <c r="Y109" s="46"/>
      <c r="Z109" s="46"/>
      <c r="AA109" s="46"/>
      <c r="AB109" s="46"/>
      <c r="AC109" s="46"/>
      <c r="AD109" s="46"/>
      <c r="AE109" s="46"/>
    </row>
    <row r="110" spans="1:31" s="64" customFormat="1" ht="18.75">
      <c r="A110" s="92"/>
      <c r="B110" s="62"/>
      <c r="C110" s="46"/>
      <c r="D110" s="46"/>
      <c r="E110" s="46"/>
      <c r="F110" s="46"/>
      <c r="G110" s="46"/>
      <c r="H110" s="46"/>
      <c r="I110" s="46"/>
      <c r="J110" s="46"/>
      <c r="K110" s="46"/>
      <c r="L110" s="46"/>
      <c r="M110" s="46"/>
      <c r="N110" s="46"/>
      <c r="O110" s="46"/>
      <c r="P110" s="46"/>
      <c r="Q110" s="46"/>
      <c r="R110" s="46"/>
      <c r="T110" s="46"/>
      <c r="U110" s="46"/>
      <c r="V110" s="46"/>
      <c r="W110" s="46"/>
      <c r="X110" s="46"/>
      <c r="Y110" s="46"/>
      <c r="Z110" s="46"/>
      <c r="AA110" s="46"/>
      <c r="AB110" s="46"/>
      <c r="AC110" s="46"/>
      <c r="AD110" s="46"/>
      <c r="AE110" s="46"/>
    </row>
    <row r="111" spans="1:31" s="64" customFormat="1" ht="18.75">
      <c r="A111" s="92"/>
      <c r="B111" s="62"/>
      <c r="C111" s="46"/>
      <c r="D111" s="46"/>
      <c r="E111" s="46"/>
      <c r="F111" s="46"/>
      <c r="G111" s="46"/>
      <c r="H111" s="46"/>
      <c r="I111" s="46"/>
      <c r="J111" s="46"/>
      <c r="K111" s="46"/>
      <c r="L111" s="46"/>
      <c r="M111" s="46"/>
      <c r="N111" s="46"/>
      <c r="O111" s="46"/>
      <c r="P111" s="46"/>
      <c r="Q111" s="46"/>
      <c r="R111" s="46"/>
      <c r="T111" s="46"/>
      <c r="U111" s="46"/>
      <c r="V111" s="46"/>
      <c r="W111" s="46"/>
      <c r="X111" s="46"/>
      <c r="Y111" s="46"/>
      <c r="Z111" s="46"/>
      <c r="AA111" s="46"/>
      <c r="AB111" s="46"/>
      <c r="AC111" s="46"/>
      <c r="AD111" s="46"/>
      <c r="AE111" s="46"/>
    </row>
    <row r="112" spans="1:31" s="64" customFormat="1" ht="18.75">
      <c r="A112" s="92"/>
      <c r="B112" s="62"/>
      <c r="C112" s="46"/>
      <c r="D112" s="46"/>
      <c r="E112" s="46"/>
      <c r="F112" s="46"/>
      <c r="G112" s="46"/>
      <c r="H112" s="46"/>
      <c r="I112" s="46"/>
      <c r="J112" s="46"/>
      <c r="K112" s="46"/>
      <c r="L112" s="46"/>
      <c r="M112" s="46"/>
      <c r="N112" s="46"/>
      <c r="O112" s="46"/>
      <c r="P112" s="46"/>
      <c r="Q112" s="46"/>
      <c r="R112" s="46"/>
      <c r="T112" s="46"/>
      <c r="U112" s="46"/>
      <c r="V112" s="46"/>
      <c r="W112" s="46"/>
      <c r="X112" s="46"/>
      <c r="Y112" s="46"/>
      <c r="Z112" s="46"/>
      <c r="AA112" s="46"/>
      <c r="AB112" s="46"/>
      <c r="AC112" s="46"/>
      <c r="AD112" s="46"/>
      <c r="AE112" s="46"/>
    </row>
    <row r="113" spans="1:31" s="64" customFormat="1" ht="18.75">
      <c r="A113" s="92"/>
      <c r="B113" s="62"/>
      <c r="C113" s="46"/>
      <c r="D113" s="46"/>
      <c r="E113" s="46"/>
      <c r="F113" s="46"/>
      <c r="G113" s="46"/>
      <c r="H113" s="46"/>
      <c r="I113" s="46"/>
      <c r="J113" s="46"/>
      <c r="K113" s="46"/>
      <c r="L113" s="46"/>
      <c r="M113" s="46"/>
      <c r="N113" s="46"/>
      <c r="O113" s="46"/>
      <c r="P113" s="46"/>
      <c r="Q113" s="46"/>
      <c r="R113" s="46"/>
      <c r="T113" s="46"/>
      <c r="U113" s="46"/>
      <c r="V113" s="46"/>
      <c r="W113" s="46"/>
      <c r="X113" s="46"/>
      <c r="Y113" s="46"/>
      <c r="Z113" s="46"/>
      <c r="AA113" s="46"/>
      <c r="AB113" s="46"/>
      <c r="AC113" s="46"/>
      <c r="AD113" s="46"/>
      <c r="AE113" s="46"/>
    </row>
    <row r="114" spans="1:31" s="64" customFormat="1" ht="18.75">
      <c r="A114" s="92"/>
      <c r="B114" s="62"/>
      <c r="C114" s="46"/>
      <c r="D114" s="46"/>
      <c r="E114" s="46"/>
      <c r="F114" s="46"/>
      <c r="G114" s="46"/>
      <c r="H114" s="46"/>
      <c r="I114" s="46"/>
      <c r="J114" s="46"/>
      <c r="K114" s="46"/>
      <c r="L114" s="46"/>
      <c r="M114" s="46"/>
      <c r="N114" s="46"/>
      <c r="O114" s="46"/>
      <c r="P114" s="46"/>
      <c r="Q114" s="46"/>
      <c r="R114" s="46"/>
      <c r="T114" s="46"/>
      <c r="U114" s="46"/>
      <c r="V114" s="46"/>
      <c r="W114" s="46"/>
      <c r="X114" s="46"/>
      <c r="Y114" s="46"/>
      <c r="Z114" s="46"/>
      <c r="AA114" s="46"/>
      <c r="AB114" s="46"/>
      <c r="AC114" s="46"/>
      <c r="AD114" s="46"/>
      <c r="AE114" s="46"/>
    </row>
    <row r="115" spans="1:31" s="64" customFormat="1" ht="18.75">
      <c r="A115" s="92"/>
      <c r="B115" s="62"/>
      <c r="C115" s="46"/>
      <c r="D115" s="46"/>
      <c r="E115" s="46"/>
      <c r="F115" s="46"/>
      <c r="G115" s="46"/>
      <c r="H115" s="46"/>
      <c r="I115" s="46"/>
      <c r="J115" s="46"/>
      <c r="K115" s="46"/>
      <c r="L115" s="46"/>
      <c r="M115" s="46"/>
      <c r="N115" s="46"/>
      <c r="O115" s="46"/>
      <c r="P115" s="46"/>
      <c r="Q115" s="46"/>
      <c r="R115" s="46"/>
      <c r="T115" s="46"/>
      <c r="U115" s="46"/>
      <c r="V115" s="46"/>
      <c r="W115" s="46"/>
      <c r="X115" s="46"/>
      <c r="Y115" s="46"/>
      <c r="Z115" s="46"/>
      <c r="AA115" s="46"/>
      <c r="AB115" s="46"/>
      <c r="AC115" s="46"/>
      <c r="AD115" s="46"/>
      <c r="AE115" s="46"/>
    </row>
    <row r="116" spans="1:31" s="64" customFormat="1" ht="18.75">
      <c r="A116" s="92"/>
      <c r="B116" s="62"/>
      <c r="C116" s="46"/>
      <c r="D116" s="46"/>
      <c r="E116" s="46"/>
      <c r="F116" s="46"/>
      <c r="G116" s="46"/>
      <c r="H116" s="46"/>
      <c r="I116" s="46"/>
      <c r="J116" s="46"/>
      <c r="K116" s="46"/>
      <c r="L116" s="46"/>
      <c r="M116" s="46"/>
      <c r="N116" s="46"/>
      <c r="O116" s="46"/>
      <c r="P116" s="46"/>
      <c r="Q116" s="46"/>
      <c r="R116" s="46"/>
      <c r="T116" s="46"/>
      <c r="U116" s="46"/>
      <c r="V116" s="46"/>
      <c r="W116" s="46"/>
      <c r="X116" s="46"/>
      <c r="Y116" s="46"/>
      <c r="Z116" s="46"/>
      <c r="AA116" s="46"/>
      <c r="AB116" s="46"/>
      <c r="AC116" s="46"/>
      <c r="AD116" s="46"/>
      <c r="AE116" s="46"/>
    </row>
    <row r="117" spans="1:31" s="64" customFormat="1" ht="18.75">
      <c r="A117" s="92"/>
      <c r="B117" s="62"/>
      <c r="C117" s="46"/>
      <c r="D117" s="46"/>
      <c r="E117" s="46"/>
      <c r="F117" s="46"/>
      <c r="G117" s="46"/>
      <c r="H117" s="46"/>
      <c r="I117" s="46"/>
      <c r="J117" s="46"/>
      <c r="K117" s="46"/>
      <c r="L117" s="46"/>
      <c r="M117" s="46"/>
      <c r="N117" s="46"/>
      <c r="O117" s="46"/>
      <c r="P117" s="46"/>
      <c r="Q117" s="46"/>
      <c r="R117" s="46"/>
      <c r="T117" s="46"/>
      <c r="U117" s="46"/>
      <c r="V117" s="46"/>
      <c r="W117" s="46"/>
      <c r="X117" s="46"/>
      <c r="Y117" s="46"/>
      <c r="Z117" s="46"/>
      <c r="AA117" s="46"/>
      <c r="AB117" s="46"/>
      <c r="AC117" s="46"/>
      <c r="AD117" s="46"/>
      <c r="AE117" s="46"/>
    </row>
    <row r="118" spans="1:31" s="64" customFormat="1" ht="18.75">
      <c r="A118" s="92"/>
      <c r="B118" s="62"/>
      <c r="C118" s="46"/>
      <c r="D118" s="46"/>
      <c r="E118" s="46"/>
      <c r="F118" s="46"/>
      <c r="G118" s="46"/>
      <c r="H118" s="46"/>
      <c r="I118" s="46"/>
      <c r="J118" s="46"/>
      <c r="K118" s="46"/>
      <c r="L118" s="46"/>
      <c r="M118" s="46"/>
      <c r="N118" s="46"/>
      <c r="O118" s="46"/>
      <c r="P118" s="46"/>
      <c r="Q118" s="46"/>
      <c r="R118" s="46"/>
      <c r="T118" s="46"/>
      <c r="U118" s="46"/>
      <c r="V118" s="46"/>
      <c r="W118" s="46"/>
      <c r="X118" s="46"/>
      <c r="Y118" s="46"/>
      <c r="Z118" s="46"/>
      <c r="AA118" s="46"/>
      <c r="AB118" s="46"/>
      <c r="AC118" s="46"/>
      <c r="AD118" s="46"/>
      <c r="AE118" s="46"/>
    </row>
    <row r="119" spans="1:31" s="64" customFormat="1" ht="18.75">
      <c r="A119" s="92"/>
      <c r="B119" s="62"/>
      <c r="C119" s="46"/>
      <c r="D119" s="46"/>
      <c r="E119" s="46"/>
      <c r="F119" s="46"/>
      <c r="G119" s="46"/>
      <c r="H119" s="46"/>
      <c r="I119" s="46"/>
      <c r="J119" s="46"/>
      <c r="K119" s="46"/>
      <c r="L119" s="46"/>
      <c r="M119" s="46"/>
      <c r="N119" s="46"/>
      <c r="O119" s="46"/>
      <c r="P119" s="46"/>
      <c r="Q119" s="46"/>
      <c r="R119" s="46"/>
      <c r="T119" s="46"/>
      <c r="U119" s="46"/>
      <c r="V119" s="46"/>
      <c r="W119" s="46"/>
      <c r="X119" s="46"/>
      <c r="Y119" s="46"/>
      <c r="Z119" s="46"/>
      <c r="AA119" s="46"/>
      <c r="AB119" s="46"/>
      <c r="AC119" s="46"/>
      <c r="AD119" s="46"/>
      <c r="AE119" s="46"/>
    </row>
    <row r="120" spans="1:31" s="64" customFormat="1" ht="18.75">
      <c r="A120" s="92"/>
      <c r="B120" s="62"/>
      <c r="C120" s="46"/>
      <c r="D120" s="46"/>
      <c r="E120" s="46"/>
      <c r="F120" s="46"/>
      <c r="G120" s="46"/>
      <c r="H120" s="46"/>
      <c r="I120" s="46"/>
      <c r="J120" s="46"/>
      <c r="K120" s="46"/>
      <c r="L120" s="46"/>
      <c r="M120" s="46"/>
      <c r="N120" s="46"/>
      <c r="O120" s="46"/>
      <c r="P120" s="46"/>
      <c r="Q120" s="46"/>
      <c r="R120" s="46"/>
      <c r="T120" s="46"/>
      <c r="U120" s="46"/>
      <c r="V120" s="46"/>
      <c r="W120" s="46"/>
      <c r="X120" s="46"/>
      <c r="Y120" s="46"/>
      <c r="Z120" s="46"/>
      <c r="AA120" s="46"/>
      <c r="AB120" s="46"/>
      <c r="AC120" s="46"/>
      <c r="AD120" s="46"/>
      <c r="AE120" s="46"/>
    </row>
    <row r="121" spans="1:31" s="64" customFormat="1" ht="18.75">
      <c r="A121" s="92"/>
      <c r="B121" s="62"/>
      <c r="C121" s="46"/>
      <c r="D121" s="46"/>
      <c r="E121" s="46"/>
      <c r="F121" s="46"/>
      <c r="G121" s="46"/>
      <c r="H121" s="46"/>
      <c r="I121" s="46"/>
      <c r="J121" s="46"/>
      <c r="K121" s="46"/>
      <c r="L121" s="46"/>
      <c r="M121" s="46"/>
      <c r="N121" s="46"/>
      <c r="O121" s="46"/>
      <c r="P121" s="46"/>
      <c r="Q121" s="46"/>
      <c r="R121" s="46"/>
      <c r="T121" s="46"/>
      <c r="U121" s="46"/>
      <c r="V121" s="46"/>
      <c r="W121" s="46"/>
      <c r="X121" s="46"/>
      <c r="Y121" s="46"/>
      <c r="Z121" s="46"/>
      <c r="AA121" s="46"/>
      <c r="AB121" s="46"/>
      <c r="AC121" s="46"/>
      <c r="AD121" s="46"/>
      <c r="AE121" s="46"/>
    </row>
    <row r="122" spans="1:31" s="64" customFormat="1" ht="18.75">
      <c r="A122" s="92"/>
      <c r="B122" s="62"/>
      <c r="C122" s="46"/>
      <c r="D122" s="46"/>
      <c r="E122" s="46"/>
      <c r="F122" s="46"/>
      <c r="G122" s="46"/>
      <c r="H122" s="46"/>
      <c r="I122" s="46"/>
      <c r="J122" s="46"/>
      <c r="K122" s="46"/>
      <c r="L122" s="46"/>
      <c r="M122" s="46"/>
      <c r="N122" s="46"/>
      <c r="O122" s="46"/>
      <c r="P122" s="46"/>
      <c r="Q122" s="46"/>
      <c r="R122" s="46"/>
      <c r="T122" s="46"/>
      <c r="U122" s="46"/>
      <c r="V122" s="46"/>
      <c r="W122" s="46"/>
      <c r="X122" s="46"/>
      <c r="Y122" s="46"/>
      <c r="Z122" s="46"/>
      <c r="AA122" s="46"/>
      <c r="AB122" s="46"/>
      <c r="AC122" s="46"/>
      <c r="AD122" s="46"/>
      <c r="AE122" s="46"/>
    </row>
    <row r="123" spans="1:31" s="64" customFormat="1" ht="18.75">
      <c r="A123" s="92"/>
      <c r="B123" s="62"/>
      <c r="C123" s="46"/>
      <c r="D123" s="46"/>
      <c r="E123" s="46"/>
      <c r="F123" s="46"/>
      <c r="G123" s="46"/>
      <c r="H123" s="46"/>
      <c r="I123" s="46"/>
      <c r="J123" s="46"/>
      <c r="K123" s="46"/>
      <c r="L123" s="46"/>
      <c r="M123" s="46"/>
      <c r="N123" s="46"/>
      <c r="O123" s="46"/>
      <c r="P123" s="46"/>
      <c r="Q123" s="46"/>
      <c r="R123" s="46"/>
      <c r="T123" s="46"/>
      <c r="U123" s="46"/>
      <c r="V123" s="46"/>
      <c r="W123" s="46"/>
      <c r="X123" s="46"/>
      <c r="Y123" s="46"/>
      <c r="Z123" s="46"/>
      <c r="AA123" s="46"/>
      <c r="AB123" s="46"/>
      <c r="AC123" s="46"/>
      <c r="AD123" s="46"/>
      <c r="AE123" s="46"/>
    </row>
    <row r="124" spans="1:31" s="64" customFormat="1" ht="18.75">
      <c r="A124" s="92"/>
      <c r="B124" s="62"/>
      <c r="C124" s="46"/>
      <c r="D124" s="46"/>
      <c r="E124" s="46"/>
      <c r="F124" s="46"/>
      <c r="G124" s="46"/>
      <c r="H124" s="46"/>
      <c r="I124" s="46"/>
      <c r="J124" s="46"/>
      <c r="K124" s="46"/>
      <c r="L124" s="46"/>
      <c r="M124" s="46"/>
      <c r="N124" s="46"/>
      <c r="O124" s="46"/>
      <c r="P124" s="46"/>
      <c r="Q124" s="46"/>
      <c r="R124" s="46"/>
      <c r="T124" s="46"/>
      <c r="U124" s="46"/>
      <c r="V124" s="46"/>
      <c r="W124" s="46"/>
      <c r="X124" s="46"/>
      <c r="Y124" s="46"/>
      <c r="Z124" s="46"/>
      <c r="AA124" s="46"/>
      <c r="AB124" s="46"/>
      <c r="AC124" s="46"/>
      <c r="AD124" s="46"/>
      <c r="AE124" s="46"/>
    </row>
    <row r="125" spans="1:31" s="64" customFormat="1" ht="18.75">
      <c r="A125" s="92"/>
      <c r="B125" s="62"/>
      <c r="C125" s="46"/>
      <c r="D125" s="46"/>
      <c r="E125" s="46"/>
      <c r="F125" s="46"/>
      <c r="G125" s="46"/>
      <c r="H125" s="46"/>
      <c r="I125" s="46"/>
      <c r="J125" s="46"/>
      <c r="K125" s="46"/>
      <c r="L125" s="46"/>
      <c r="M125" s="46"/>
      <c r="N125" s="46"/>
      <c r="O125" s="46"/>
      <c r="P125" s="46"/>
      <c r="Q125" s="46"/>
      <c r="R125" s="46"/>
      <c r="T125" s="46"/>
      <c r="U125" s="46"/>
      <c r="V125" s="46"/>
      <c r="W125" s="46"/>
      <c r="X125" s="46"/>
      <c r="Y125" s="46"/>
      <c r="Z125" s="46"/>
      <c r="AA125" s="46"/>
      <c r="AB125" s="46"/>
      <c r="AC125" s="46"/>
      <c r="AD125" s="46"/>
      <c r="AE125" s="46"/>
    </row>
    <row r="126" spans="1:31" s="64" customFormat="1" ht="18.75">
      <c r="A126" s="92"/>
      <c r="B126" s="62"/>
      <c r="C126" s="46"/>
      <c r="D126" s="46"/>
      <c r="E126" s="46"/>
      <c r="F126" s="46"/>
      <c r="G126" s="46"/>
      <c r="H126" s="46"/>
      <c r="I126" s="46"/>
      <c r="J126" s="46"/>
      <c r="K126" s="46"/>
      <c r="L126" s="46"/>
      <c r="M126" s="46"/>
      <c r="N126" s="46"/>
      <c r="O126" s="46"/>
      <c r="P126" s="46"/>
      <c r="Q126" s="46"/>
      <c r="R126" s="46"/>
      <c r="T126" s="46"/>
      <c r="U126" s="46"/>
      <c r="V126" s="46"/>
      <c r="W126" s="46"/>
      <c r="X126" s="46"/>
      <c r="Y126" s="46"/>
      <c r="Z126" s="46"/>
      <c r="AA126" s="46"/>
      <c r="AB126" s="46"/>
      <c r="AC126" s="46"/>
      <c r="AD126" s="46"/>
      <c r="AE126" s="46"/>
    </row>
    <row r="127" spans="1:31" s="64" customFormat="1" ht="18.75">
      <c r="A127" s="92"/>
      <c r="B127" s="62"/>
      <c r="C127" s="46"/>
      <c r="D127" s="46"/>
      <c r="E127" s="46"/>
      <c r="F127" s="46"/>
      <c r="G127" s="46"/>
      <c r="H127" s="46"/>
      <c r="I127" s="46"/>
      <c r="J127" s="46"/>
      <c r="K127" s="46"/>
      <c r="L127" s="46"/>
      <c r="M127" s="46"/>
      <c r="N127" s="46"/>
      <c r="O127" s="46"/>
      <c r="P127" s="46"/>
      <c r="Q127" s="46"/>
      <c r="R127" s="46"/>
      <c r="T127" s="46"/>
      <c r="U127" s="46"/>
      <c r="V127" s="46"/>
      <c r="W127" s="46"/>
      <c r="X127" s="46"/>
      <c r="Y127" s="46"/>
      <c r="Z127" s="46"/>
      <c r="AA127" s="46"/>
      <c r="AB127" s="46"/>
      <c r="AC127" s="46"/>
      <c r="AD127" s="46"/>
      <c r="AE127" s="46"/>
    </row>
    <row r="128" spans="1:31" s="64" customFormat="1" ht="18.75">
      <c r="A128" s="92"/>
      <c r="B128" s="62"/>
      <c r="C128" s="46"/>
      <c r="D128" s="46"/>
      <c r="E128" s="46"/>
      <c r="F128" s="46"/>
      <c r="G128" s="46"/>
      <c r="H128" s="46"/>
      <c r="I128" s="46"/>
      <c r="J128" s="46"/>
      <c r="K128" s="46"/>
      <c r="L128" s="46"/>
      <c r="M128" s="46"/>
      <c r="N128" s="46"/>
      <c r="O128" s="46"/>
      <c r="P128" s="46"/>
      <c r="Q128" s="46"/>
      <c r="R128" s="46"/>
      <c r="T128" s="46"/>
      <c r="U128" s="46"/>
      <c r="V128" s="46"/>
      <c r="W128" s="46"/>
      <c r="X128" s="46"/>
      <c r="Y128" s="46"/>
      <c r="Z128" s="46"/>
      <c r="AA128" s="46"/>
      <c r="AB128" s="46"/>
      <c r="AC128" s="46"/>
      <c r="AD128" s="46"/>
      <c r="AE128" s="46"/>
    </row>
    <row r="129" spans="1:31" s="64" customFormat="1" ht="18.75">
      <c r="A129" s="92"/>
      <c r="B129" s="62"/>
      <c r="C129" s="46"/>
      <c r="D129" s="46"/>
      <c r="E129" s="46"/>
      <c r="F129" s="46"/>
      <c r="G129" s="46"/>
      <c r="H129" s="46"/>
      <c r="I129" s="46"/>
      <c r="J129" s="46"/>
      <c r="K129" s="46"/>
      <c r="L129" s="46"/>
      <c r="M129" s="46"/>
      <c r="N129" s="46"/>
      <c r="O129" s="46"/>
      <c r="P129" s="46"/>
      <c r="Q129" s="46"/>
      <c r="R129" s="46"/>
      <c r="T129" s="46"/>
      <c r="U129" s="46"/>
      <c r="V129" s="46"/>
      <c r="W129" s="46"/>
      <c r="X129" s="46"/>
      <c r="Y129" s="46"/>
      <c r="Z129" s="46"/>
      <c r="AA129" s="46"/>
      <c r="AB129" s="46"/>
      <c r="AC129" s="46"/>
      <c r="AD129" s="46"/>
      <c r="AE129" s="46"/>
    </row>
    <row r="130" spans="1:31" s="64" customFormat="1" ht="18.75">
      <c r="A130" s="92"/>
      <c r="B130" s="62"/>
      <c r="C130" s="46"/>
      <c r="D130" s="46"/>
      <c r="E130" s="46"/>
      <c r="F130" s="46"/>
      <c r="G130" s="46"/>
      <c r="H130" s="46"/>
      <c r="I130" s="46"/>
      <c r="J130" s="46"/>
      <c r="K130" s="46"/>
      <c r="L130" s="46"/>
      <c r="M130" s="46"/>
      <c r="N130" s="46"/>
      <c r="O130" s="46"/>
      <c r="P130" s="46"/>
      <c r="Q130" s="46"/>
      <c r="R130" s="46"/>
      <c r="T130" s="46"/>
      <c r="U130" s="46"/>
      <c r="V130" s="46"/>
      <c r="W130" s="46"/>
      <c r="X130" s="46"/>
      <c r="Y130" s="46"/>
      <c r="Z130" s="46"/>
      <c r="AA130" s="46"/>
      <c r="AB130" s="46"/>
      <c r="AC130" s="46"/>
      <c r="AD130" s="46"/>
      <c r="AE130" s="46"/>
    </row>
    <row r="131" spans="1:31" s="64" customFormat="1" ht="18.75">
      <c r="A131" s="92"/>
      <c r="B131" s="62"/>
      <c r="C131" s="46"/>
      <c r="D131" s="46"/>
      <c r="E131" s="46"/>
      <c r="F131" s="46"/>
      <c r="G131" s="46"/>
      <c r="H131" s="46"/>
      <c r="I131" s="46"/>
      <c r="J131" s="46"/>
      <c r="K131" s="46"/>
      <c r="L131" s="46"/>
      <c r="M131" s="46"/>
      <c r="N131" s="46"/>
      <c r="O131" s="46"/>
      <c r="P131" s="46"/>
      <c r="Q131" s="46"/>
      <c r="R131" s="46"/>
      <c r="T131" s="46"/>
      <c r="U131" s="46"/>
      <c r="V131" s="46"/>
      <c r="W131" s="46"/>
      <c r="X131" s="46"/>
      <c r="Y131" s="46"/>
      <c r="Z131" s="46"/>
      <c r="AA131" s="46"/>
      <c r="AB131" s="46"/>
      <c r="AC131" s="46"/>
      <c r="AD131" s="46"/>
      <c r="AE131" s="46"/>
    </row>
    <row r="132" spans="1:31" s="64" customFormat="1" ht="18.75">
      <c r="A132" s="92"/>
      <c r="B132" s="62"/>
      <c r="C132" s="46"/>
      <c r="D132" s="46"/>
      <c r="E132" s="46"/>
      <c r="F132" s="46"/>
      <c r="G132" s="46"/>
      <c r="H132" s="46"/>
      <c r="I132" s="46"/>
      <c r="J132" s="46"/>
      <c r="K132" s="46"/>
      <c r="L132" s="46"/>
      <c r="M132" s="46"/>
      <c r="N132" s="46"/>
      <c r="O132" s="46"/>
      <c r="P132" s="46"/>
      <c r="Q132" s="46"/>
      <c r="R132" s="46"/>
      <c r="T132" s="46"/>
      <c r="U132" s="46"/>
      <c r="V132" s="46"/>
      <c r="W132" s="46"/>
      <c r="X132" s="46"/>
      <c r="Y132" s="46"/>
      <c r="Z132" s="46"/>
      <c r="AA132" s="46"/>
      <c r="AB132" s="46"/>
      <c r="AC132" s="46"/>
      <c r="AD132" s="46"/>
      <c r="AE132" s="46"/>
    </row>
    <row r="133" spans="1:31" s="64" customFormat="1" ht="18.75">
      <c r="A133" s="92"/>
      <c r="B133" s="62"/>
      <c r="C133" s="46"/>
      <c r="D133" s="46"/>
      <c r="E133" s="46"/>
      <c r="F133" s="46"/>
      <c r="G133" s="46"/>
      <c r="H133" s="46"/>
      <c r="I133" s="46"/>
      <c r="J133" s="46"/>
      <c r="K133" s="46"/>
      <c r="L133" s="46"/>
      <c r="M133" s="46"/>
      <c r="N133" s="46"/>
      <c r="O133" s="46"/>
      <c r="P133" s="46"/>
      <c r="Q133" s="46"/>
      <c r="R133" s="46"/>
      <c r="T133" s="46"/>
      <c r="U133" s="46"/>
      <c r="V133" s="46"/>
      <c r="W133" s="46"/>
      <c r="X133" s="46"/>
      <c r="Y133" s="46"/>
      <c r="Z133" s="46"/>
      <c r="AA133" s="46"/>
      <c r="AB133" s="46"/>
      <c r="AC133" s="46"/>
      <c r="AD133" s="46"/>
      <c r="AE133" s="46"/>
    </row>
    <row r="134" spans="1:31" s="64" customFormat="1" ht="18.75">
      <c r="A134" s="92"/>
      <c r="B134" s="62"/>
      <c r="C134" s="46"/>
      <c r="D134" s="46"/>
      <c r="E134" s="46"/>
      <c r="F134" s="46"/>
      <c r="G134" s="46"/>
      <c r="H134" s="46"/>
      <c r="I134" s="46"/>
      <c r="J134" s="46"/>
      <c r="K134" s="46"/>
      <c r="L134" s="46"/>
      <c r="M134" s="46"/>
      <c r="N134" s="46"/>
      <c r="O134" s="46"/>
      <c r="P134" s="46"/>
      <c r="Q134" s="46"/>
      <c r="R134" s="46"/>
      <c r="T134" s="46"/>
      <c r="U134" s="46"/>
      <c r="V134" s="46"/>
      <c r="W134" s="46"/>
      <c r="X134" s="46"/>
      <c r="Y134" s="46"/>
      <c r="Z134" s="46"/>
      <c r="AA134" s="46"/>
      <c r="AB134" s="46"/>
      <c r="AC134" s="46"/>
      <c r="AD134" s="46"/>
      <c r="AE134" s="46"/>
    </row>
    <row r="135" spans="1:31" s="64" customFormat="1" ht="18.75">
      <c r="A135" s="92"/>
      <c r="B135" s="62"/>
      <c r="C135" s="46"/>
      <c r="D135" s="46"/>
      <c r="E135" s="46"/>
      <c r="F135" s="46"/>
      <c r="G135" s="46"/>
      <c r="H135" s="46"/>
      <c r="I135" s="46"/>
      <c r="J135" s="46"/>
      <c r="K135" s="46"/>
      <c r="L135" s="46"/>
      <c r="M135" s="46"/>
      <c r="N135" s="46"/>
      <c r="O135" s="46"/>
      <c r="P135" s="46"/>
      <c r="Q135" s="46"/>
      <c r="R135" s="46"/>
      <c r="T135" s="46"/>
      <c r="U135" s="46"/>
      <c r="V135" s="46"/>
      <c r="W135" s="46"/>
      <c r="X135" s="46"/>
      <c r="Y135" s="46"/>
      <c r="Z135" s="46"/>
      <c r="AA135" s="46"/>
      <c r="AB135" s="46"/>
      <c r="AC135" s="46"/>
      <c r="AD135" s="46"/>
      <c r="AE135" s="46"/>
    </row>
    <row r="136" spans="1:31" s="64" customFormat="1" ht="18.75">
      <c r="A136" s="92"/>
      <c r="B136" s="62"/>
      <c r="C136" s="46"/>
      <c r="D136" s="46"/>
      <c r="E136" s="46"/>
      <c r="F136" s="46"/>
      <c r="G136" s="46"/>
      <c r="H136" s="46"/>
      <c r="I136" s="46"/>
      <c r="J136" s="46"/>
      <c r="K136" s="46"/>
      <c r="L136" s="46"/>
      <c r="M136" s="46"/>
      <c r="N136" s="46"/>
      <c r="O136" s="46"/>
      <c r="P136" s="46"/>
      <c r="Q136" s="46"/>
      <c r="R136" s="46"/>
      <c r="T136" s="46"/>
      <c r="U136" s="46"/>
      <c r="V136" s="46"/>
      <c r="W136" s="46"/>
      <c r="X136" s="46"/>
      <c r="Y136" s="46"/>
      <c r="Z136" s="46"/>
      <c r="AA136" s="46"/>
      <c r="AB136" s="46"/>
      <c r="AC136" s="46"/>
      <c r="AD136" s="46"/>
      <c r="AE136" s="46"/>
    </row>
    <row r="137" spans="1:31" s="64" customFormat="1" ht="18.75">
      <c r="A137" s="92"/>
      <c r="B137" s="62"/>
      <c r="C137" s="46"/>
      <c r="D137" s="46"/>
      <c r="E137" s="46"/>
      <c r="F137" s="46"/>
      <c r="G137" s="46"/>
      <c r="H137" s="46"/>
      <c r="I137" s="46"/>
      <c r="J137" s="46"/>
      <c r="K137" s="46"/>
      <c r="L137" s="46"/>
      <c r="M137" s="46"/>
      <c r="N137" s="46"/>
      <c r="O137" s="46"/>
      <c r="P137" s="46"/>
      <c r="Q137" s="46"/>
      <c r="R137" s="46"/>
      <c r="T137" s="46"/>
      <c r="U137" s="46"/>
      <c r="V137" s="46"/>
      <c r="W137" s="46"/>
      <c r="X137" s="46"/>
      <c r="Y137" s="46"/>
      <c r="Z137" s="46"/>
      <c r="AA137" s="46"/>
      <c r="AB137" s="46"/>
      <c r="AC137" s="46"/>
      <c r="AD137" s="46"/>
      <c r="AE137" s="46"/>
    </row>
    <row r="138" spans="1:31" s="64" customFormat="1" ht="18.75">
      <c r="A138" s="92"/>
      <c r="B138" s="62"/>
      <c r="C138" s="46"/>
      <c r="D138" s="46"/>
      <c r="E138" s="46"/>
      <c r="F138" s="46"/>
      <c r="G138" s="46"/>
      <c r="H138" s="46"/>
      <c r="I138" s="46"/>
      <c r="J138" s="46"/>
      <c r="K138" s="46"/>
      <c r="L138" s="46"/>
      <c r="M138" s="46"/>
      <c r="N138" s="46"/>
      <c r="O138" s="46"/>
      <c r="P138" s="46"/>
      <c r="Q138" s="46"/>
      <c r="R138" s="46"/>
      <c r="T138" s="46"/>
      <c r="U138" s="46"/>
      <c r="V138" s="46"/>
      <c r="W138" s="46"/>
      <c r="X138" s="46"/>
      <c r="Y138" s="46"/>
      <c r="Z138" s="46"/>
      <c r="AA138" s="46"/>
      <c r="AB138" s="46"/>
      <c r="AC138" s="46"/>
      <c r="AD138" s="46"/>
      <c r="AE138" s="46"/>
    </row>
    <row r="139" spans="1:31" s="64" customFormat="1" ht="18.75">
      <c r="A139" s="92"/>
      <c r="B139" s="62"/>
      <c r="C139" s="46"/>
      <c r="D139" s="46"/>
      <c r="E139" s="46"/>
      <c r="F139" s="46"/>
      <c r="G139" s="46"/>
      <c r="H139" s="46"/>
      <c r="I139" s="46"/>
      <c r="J139" s="46"/>
      <c r="K139" s="46"/>
      <c r="L139" s="46"/>
      <c r="M139" s="46"/>
      <c r="N139" s="46"/>
      <c r="O139" s="46"/>
      <c r="P139" s="46"/>
      <c r="Q139" s="46"/>
      <c r="R139" s="46"/>
      <c r="T139" s="46"/>
      <c r="U139" s="46"/>
      <c r="V139" s="46"/>
      <c r="W139" s="46"/>
      <c r="X139" s="46"/>
      <c r="Y139" s="46"/>
      <c r="Z139" s="46"/>
      <c r="AA139" s="46"/>
      <c r="AB139" s="46"/>
      <c r="AC139" s="46"/>
      <c r="AD139" s="46"/>
      <c r="AE139" s="46"/>
    </row>
    <row r="140" spans="1:31" s="64" customFormat="1" ht="18.75">
      <c r="A140" s="92"/>
      <c r="B140" s="62"/>
      <c r="C140" s="46"/>
      <c r="D140" s="46"/>
      <c r="E140" s="46"/>
      <c r="F140" s="46"/>
      <c r="G140" s="46"/>
      <c r="H140" s="46"/>
      <c r="I140" s="46"/>
      <c r="J140" s="46"/>
      <c r="K140" s="46"/>
      <c r="L140" s="46"/>
      <c r="M140" s="46"/>
      <c r="N140" s="46"/>
      <c r="O140" s="46"/>
      <c r="P140" s="46"/>
      <c r="Q140" s="46"/>
      <c r="R140" s="46"/>
      <c r="T140" s="46"/>
      <c r="U140" s="46"/>
      <c r="V140" s="46"/>
      <c r="W140" s="46"/>
      <c r="X140" s="46"/>
      <c r="Y140" s="46"/>
      <c r="Z140" s="46"/>
      <c r="AA140" s="46"/>
      <c r="AB140" s="46"/>
      <c r="AC140" s="46"/>
      <c r="AD140" s="46"/>
      <c r="AE140" s="46"/>
    </row>
    <row r="141" spans="1:31" s="64" customFormat="1" ht="18.75">
      <c r="A141" s="92"/>
      <c r="B141" s="62"/>
      <c r="C141" s="46"/>
      <c r="D141" s="46"/>
      <c r="E141" s="46"/>
      <c r="F141" s="46"/>
      <c r="G141" s="46"/>
      <c r="H141" s="46"/>
      <c r="I141" s="46"/>
      <c r="J141" s="46"/>
      <c r="K141" s="46"/>
      <c r="L141" s="46"/>
      <c r="M141" s="46"/>
      <c r="N141" s="46"/>
      <c r="O141" s="46"/>
      <c r="P141" s="46"/>
      <c r="Q141" s="46"/>
      <c r="R141" s="46"/>
      <c r="T141" s="46"/>
      <c r="U141" s="46"/>
      <c r="V141" s="46"/>
      <c r="W141" s="46"/>
      <c r="X141" s="46"/>
      <c r="Y141" s="46"/>
      <c r="Z141" s="46"/>
      <c r="AA141" s="46"/>
      <c r="AB141" s="46"/>
      <c r="AC141" s="46"/>
      <c r="AD141" s="46"/>
      <c r="AE141" s="46"/>
    </row>
    <row r="142" spans="1:31" s="64" customFormat="1" ht="18.75">
      <c r="A142" s="92"/>
      <c r="B142" s="62"/>
      <c r="C142" s="46"/>
      <c r="D142" s="46"/>
      <c r="E142" s="46"/>
      <c r="F142" s="46"/>
      <c r="G142" s="46"/>
      <c r="H142" s="46"/>
      <c r="I142" s="46"/>
      <c r="J142" s="46"/>
      <c r="K142" s="46"/>
      <c r="L142" s="46"/>
      <c r="M142" s="46"/>
      <c r="N142" s="46"/>
      <c r="O142" s="46"/>
      <c r="P142" s="46"/>
      <c r="Q142" s="46"/>
      <c r="R142" s="46"/>
      <c r="T142" s="46"/>
      <c r="U142" s="46"/>
      <c r="V142" s="46"/>
      <c r="W142" s="46"/>
      <c r="X142" s="46"/>
      <c r="Y142" s="46"/>
      <c r="Z142" s="46"/>
      <c r="AA142" s="46"/>
      <c r="AB142" s="46"/>
      <c r="AC142" s="46"/>
      <c r="AD142" s="46"/>
      <c r="AE142" s="46"/>
    </row>
    <row r="143" spans="1:31" s="64" customFormat="1" ht="18.75">
      <c r="A143" s="92"/>
      <c r="B143" s="62"/>
      <c r="C143" s="46"/>
      <c r="D143" s="46"/>
      <c r="E143" s="46"/>
      <c r="F143" s="46"/>
      <c r="G143" s="46"/>
      <c r="H143" s="46"/>
      <c r="I143" s="46"/>
      <c r="J143" s="46"/>
      <c r="K143" s="46"/>
      <c r="L143" s="46"/>
      <c r="M143" s="46"/>
      <c r="N143" s="46"/>
      <c r="O143" s="46"/>
      <c r="P143" s="46"/>
      <c r="Q143" s="46"/>
      <c r="R143" s="46"/>
      <c r="T143" s="46"/>
      <c r="U143" s="46"/>
      <c r="V143" s="46"/>
      <c r="W143" s="46"/>
      <c r="X143" s="46"/>
      <c r="Y143" s="46"/>
      <c r="Z143" s="46"/>
      <c r="AA143" s="46"/>
      <c r="AB143" s="46"/>
      <c r="AC143" s="46"/>
      <c r="AD143" s="46"/>
      <c r="AE143" s="46"/>
    </row>
    <row r="144" spans="1:31" s="64" customFormat="1" ht="18.75">
      <c r="A144" s="92"/>
      <c r="B144" s="62"/>
      <c r="C144" s="46"/>
      <c r="D144" s="46"/>
      <c r="E144" s="46"/>
      <c r="F144" s="46"/>
      <c r="G144" s="46"/>
      <c r="H144" s="46"/>
      <c r="I144" s="46"/>
      <c r="J144" s="46"/>
      <c r="K144" s="46"/>
      <c r="L144" s="46"/>
      <c r="M144" s="46"/>
      <c r="N144" s="46"/>
      <c r="O144" s="46"/>
      <c r="P144" s="46"/>
      <c r="Q144" s="46"/>
      <c r="R144" s="46"/>
      <c r="T144" s="46"/>
      <c r="U144" s="46"/>
      <c r="V144" s="46"/>
      <c r="W144" s="46"/>
      <c r="X144" s="46"/>
      <c r="Y144" s="46"/>
      <c r="Z144" s="46"/>
      <c r="AA144" s="46"/>
      <c r="AB144" s="46"/>
      <c r="AC144" s="46"/>
      <c r="AD144" s="46"/>
      <c r="AE144" s="46"/>
    </row>
    <row r="145" spans="1:31" s="64" customFormat="1" ht="18.75">
      <c r="A145" s="92"/>
      <c r="B145" s="62"/>
      <c r="C145" s="46"/>
      <c r="D145" s="46"/>
      <c r="E145" s="46"/>
      <c r="F145" s="46"/>
      <c r="G145" s="46"/>
      <c r="H145" s="46"/>
      <c r="I145" s="46"/>
      <c r="J145" s="46"/>
      <c r="K145" s="46"/>
      <c r="L145" s="46"/>
      <c r="M145" s="46"/>
      <c r="N145" s="46"/>
      <c r="O145" s="46"/>
      <c r="P145" s="46"/>
      <c r="Q145" s="46"/>
      <c r="R145" s="46"/>
      <c r="T145" s="46"/>
      <c r="U145" s="46"/>
      <c r="V145" s="46"/>
      <c r="W145" s="46"/>
      <c r="X145" s="46"/>
      <c r="Y145" s="46"/>
      <c r="Z145" s="46"/>
      <c r="AA145" s="46"/>
      <c r="AB145" s="46"/>
      <c r="AC145" s="46"/>
      <c r="AD145" s="46"/>
      <c r="AE145" s="46"/>
    </row>
    <row r="146" spans="1:31" s="64" customFormat="1" ht="18.75">
      <c r="A146" s="92"/>
      <c r="B146" s="62"/>
      <c r="C146" s="46"/>
      <c r="D146" s="46"/>
      <c r="E146" s="46"/>
      <c r="F146" s="46"/>
      <c r="G146" s="46"/>
      <c r="H146" s="46"/>
      <c r="I146" s="46"/>
      <c r="J146" s="46"/>
      <c r="K146" s="46"/>
      <c r="L146" s="46"/>
      <c r="M146" s="46"/>
      <c r="N146" s="46"/>
      <c r="O146" s="46"/>
      <c r="P146" s="46"/>
      <c r="Q146" s="46"/>
      <c r="R146" s="46"/>
      <c r="T146" s="46"/>
      <c r="U146" s="46"/>
      <c r="V146" s="46"/>
      <c r="W146" s="46"/>
      <c r="X146" s="46"/>
      <c r="Y146" s="46"/>
      <c r="Z146" s="46"/>
      <c r="AA146" s="46"/>
      <c r="AB146" s="46"/>
      <c r="AC146" s="46"/>
      <c r="AD146" s="46"/>
      <c r="AE146" s="46"/>
    </row>
    <row r="147" spans="1:31" s="64" customFormat="1" ht="18.75">
      <c r="A147" s="92"/>
      <c r="B147" s="62"/>
      <c r="C147" s="46"/>
      <c r="D147" s="46"/>
      <c r="E147" s="46"/>
      <c r="F147" s="46"/>
      <c r="G147" s="46"/>
      <c r="H147" s="46"/>
      <c r="I147" s="46"/>
      <c r="J147" s="46"/>
      <c r="K147" s="46"/>
      <c r="L147" s="46"/>
      <c r="M147" s="46"/>
      <c r="N147" s="46"/>
      <c r="O147" s="46"/>
      <c r="P147" s="46"/>
      <c r="Q147" s="46"/>
      <c r="R147" s="46"/>
      <c r="T147" s="46"/>
      <c r="U147" s="46"/>
      <c r="V147" s="46"/>
      <c r="W147" s="46"/>
      <c r="X147" s="46"/>
      <c r="Y147" s="46"/>
      <c r="Z147" s="46"/>
      <c r="AA147" s="46"/>
      <c r="AB147" s="46"/>
      <c r="AC147" s="46"/>
      <c r="AD147" s="46"/>
      <c r="AE147" s="46"/>
    </row>
    <row r="148" spans="1:31" s="64" customFormat="1" ht="18.75">
      <c r="A148" s="92"/>
      <c r="B148" s="62"/>
      <c r="C148" s="46"/>
      <c r="D148" s="46"/>
      <c r="E148" s="46"/>
      <c r="F148" s="46"/>
      <c r="G148" s="46"/>
      <c r="H148" s="46"/>
      <c r="I148" s="46"/>
      <c r="J148" s="46"/>
      <c r="K148" s="46"/>
      <c r="L148" s="46"/>
      <c r="M148" s="46"/>
      <c r="N148" s="46"/>
      <c r="O148" s="46"/>
      <c r="P148" s="46"/>
      <c r="Q148" s="46"/>
      <c r="R148" s="46"/>
      <c r="T148" s="46"/>
      <c r="U148" s="46"/>
      <c r="V148" s="46"/>
      <c r="W148" s="46"/>
      <c r="X148" s="46"/>
      <c r="Y148" s="46"/>
      <c r="Z148" s="46"/>
      <c r="AA148" s="46"/>
      <c r="AB148" s="46"/>
      <c r="AC148" s="46"/>
      <c r="AD148" s="46"/>
      <c r="AE148" s="46"/>
    </row>
    <row r="149" spans="1:31" s="64" customFormat="1" ht="18.75">
      <c r="A149" s="92"/>
      <c r="B149" s="62"/>
      <c r="C149" s="46"/>
      <c r="D149" s="46"/>
      <c r="E149" s="46"/>
      <c r="F149" s="46"/>
      <c r="G149" s="46"/>
      <c r="H149" s="46"/>
      <c r="I149" s="46"/>
      <c r="J149" s="46"/>
      <c r="K149" s="46"/>
      <c r="L149" s="46"/>
      <c r="M149" s="46"/>
      <c r="N149" s="46"/>
      <c r="O149" s="46"/>
      <c r="P149" s="46"/>
      <c r="Q149" s="46"/>
      <c r="R149" s="46"/>
      <c r="T149" s="46"/>
      <c r="U149" s="46"/>
      <c r="V149" s="46"/>
      <c r="W149" s="46"/>
      <c r="X149" s="46"/>
      <c r="Y149" s="46"/>
      <c r="Z149" s="46"/>
      <c r="AA149" s="46"/>
      <c r="AB149" s="46"/>
      <c r="AC149" s="46"/>
      <c r="AD149" s="46"/>
      <c r="AE149" s="46"/>
    </row>
    <row r="150" spans="1:31" s="64" customFormat="1" ht="18.75">
      <c r="A150" s="92"/>
      <c r="B150" s="62"/>
      <c r="C150" s="46"/>
      <c r="D150" s="46"/>
      <c r="E150" s="46"/>
      <c r="F150" s="46"/>
      <c r="G150" s="46"/>
      <c r="H150" s="46"/>
      <c r="I150" s="46"/>
      <c r="J150" s="46"/>
      <c r="K150" s="46"/>
      <c r="L150" s="46"/>
      <c r="M150" s="46"/>
      <c r="N150" s="46"/>
      <c r="O150" s="46"/>
      <c r="P150" s="46"/>
      <c r="Q150" s="46"/>
      <c r="R150" s="46"/>
      <c r="T150" s="46"/>
      <c r="U150" s="46"/>
      <c r="V150" s="46"/>
      <c r="W150" s="46"/>
      <c r="X150" s="46"/>
      <c r="Y150" s="46"/>
      <c r="Z150" s="46"/>
      <c r="AA150" s="46"/>
      <c r="AB150" s="46"/>
      <c r="AC150" s="46"/>
      <c r="AD150" s="46"/>
      <c r="AE150" s="46"/>
    </row>
    <row r="151" spans="1:31" s="64" customFormat="1" ht="18.75">
      <c r="A151" s="92"/>
      <c r="B151" s="62"/>
      <c r="C151" s="46"/>
      <c r="D151" s="46"/>
      <c r="E151" s="46"/>
      <c r="F151" s="46"/>
      <c r="G151" s="46"/>
      <c r="H151" s="46"/>
      <c r="I151" s="46"/>
      <c r="J151" s="46"/>
      <c r="K151" s="46"/>
      <c r="L151" s="46"/>
      <c r="M151" s="46"/>
      <c r="N151" s="46"/>
      <c r="O151" s="46"/>
      <c r="P151" s="46"/>
      <c r="Q151" s="46"/>
      <c r="R151" s="46"/>
      <c r="T151" s="46"/>
      <c r="U151" s="46"/>
      <c r="V151" s="46"/>
      <c r="W151" s="46"/>
      <c r="X151" s="46"/>
      <c r="Y151" s="46"/>
      <c r="Z151" s="46"/>
      <c r="AA151" s="46"/>
      <c r="AB151" s="46"/>
      <c r="AC151" s="46"/>
      <c r="AD151" s="46"/>
      <c r="AE151" s="46"/>
    </row>
    <row r="152" spans="1:31" s="64" customFormat="1" ht="18.75">
      <c r="A152" s="92"/>
      <c r="B152" s="62"/>
      <c r="C152" s="46"/>
      <c r="D152" s="46"/>
      <c r="E152" s="46"/>
      <c r="F152" s="46"/>
      <c r="G152" s="46"/>
      <c r="H152" s="46"/>
      <c r="I152" s="46"/>
      <c r="J152" s="46"/>
      <c r="K152" s="46"/>
      <c r="L152" s="46"/>
      <c r="M152" s="46"/>
      <c r="N152" s="46"/>
      <c r="O152" s="46"/>
      <c r="P152" s="46"/>
      <c r="Q152" s="46"/>
      <c r="R152" s="46"/>
      <c r="T152" s="46"/>
      <c r="U152" s="46"/>
      <c r="V152" s="46"/>
      <c r="W152" s="46"/>
      <c r="X152" s="46"/>
      <c r="Y152" s="46"/>
      <c r="Z152" s="46"/>
      <c r="AA152" s="46"/>
      <c r="AB152" s="46"/>
      <c r="AC152" s="46"/>
      <c r="AD152" s="46"/>
      <c r="AE152" s="46"/>
    </row>
    <row r="153" spans="1:31" s="64" customFormat="1" ht="18.75">
      <c r="A153" s="92"/>
      <c r="B153" s="62"/>
      <c r="C153" s="46"/>
      <c r="D153" s="46"/>
      <c r="E153" s="46"/>
      <c r="F153" s="46"/>
      <c r="G153" s="46"/>
      <c r="H153" s="46"/>
      <c r="I153" s="46"/>
      <c r="J153" s="46"/>
      <c r="K153" s="46"/>
      <c r="L153" s="46"/>
      <c r="M153" s="46"/>
      <c r="N153" s="46"/>
      <c r="O153" s="46"/>
      <c r="P153" s="46"/>
      <c r="Q153" s="46"/>
      <c r="R153" s="46"/>
      <c r="T153" s="46"/>
      <c r="U153" s="46"/>
      <c r="V153" s="46"/>
      <c r="W153" s="46"/>
      <c r="X153" s="46"/>
      <c r="Y153" s="46"/>
      <c r="Z153" s="46"/>
      <c r="AA153" s="46"/>
      <c r="AB153" s="46"/>
      <c r="AC153" s="46"/>
      <c r="AD153" s="46"/>
      <c r="AE153" s="46"/>
    </row>
    <row r="154" spans="1:31" s="64" customFormat="1" ht="18.75">
      <c r="A154" s="92"/>
      <c r="B154" s="62"/>
      <c r="C154" s="46"/>
      <c r="D154" s="46"/>
      <c r="E154" s="46"/>
      <c r="F154" s="46"/>
      <c r="G154" s="46"/>
      <c r="H154" s="46"/>
      <c r="I154" s="46"/>
      <c r="J154" s="46"/>
      <c r="K154" s="46"/>
      <c r="L154" s="46"/>
      <c r="M154" s="46"/>
      <c r="N154" s="46"/>
      <c r="O154" s="46"/>
      <c r="P154" s="46"/>
      <c r="Q154" s="46"/>
      <c r="R154" s="46"/>
      <c r="T154" s="46"/>
      <c r="U154" s="46"/>
      <c r="V154" s="46"/>
      <c r="W154" s="46"/>
      <c r="X154" s="46"/>
      <c r="Y154" s="46"/>
      <c r="Z154" s="46"/>
      <c r="AA154" s="46"/>
      <c r="AB154" s="46"/>
      <c r="AC154" s="46"/>
      <c r="AD154" s="46"/>
      <c r="AE154" s="46"/>
    </row>
    <row r="155" spans="1:31" s="64" customFormat="1" ht="18.75">
      <c r="A155" s="92"/>
      <c r="B155" s="62"/>
      <c r="C155" s="46"/>
      <c r="D155" s="46"/>
      <c r="E155" s="46"/>
      <c r="F155" s="46"/>
      <c r="G155" s="46"/>
      <c r="H155" s="46"/>
      <c r="I155" s="46"/>
      <c r="J155" s="46"/>
      <c r="K155" s="46"/>
      <c r="L155" s="46"/>
      <c r="M155" s="46"/>
      <c r="N155" s="46"/>
      <c r="O155" s="46"/>
      <c r="P155" s="46"/>
      <c r="Q155" s="46"/>
      <c r="R155" s="46"/>
      <c r="T155" s="46"/>
      <c r="U155" s="46"/>
      <c r="V155" s="46"/>
      <c r="W155" s="46"/>
      <c r="X155" s="46"/>
      <c r="Y155" s="46"/>
      <c r="Z155" s="46"/>
      <c r="AA155" s="46"/>
      <c r="AB155" s="46"/>
      <c r="AC155" s="46"/>
      <c r="AD155" s="46"/>
      <c r="AE155" s="46"/>
    </row>
    <row r="156" spans="1:31" s="64" customFormat="1" ht="18.75">
      <c r="A156" s="92"/>
      <c r="B156" s="62"/>
      <c r="C156" s="46"/>
      <c r="D156" s="46"/>
      <c r="E156" s="46"/>
      <c r="F156" s="46"/>
      <c r="G156" s="46"/>
      <c r="H156" s="46"/>
      <c r="I156" s="46"/>
      <c r="J156" s="46"/>
      <c r="K156" s="46"/>
      <c r="L156" s="46"/>
      <c r="M156" s="46"/>
      <c r="N156" s="46"/>
      <c r="O156" s="46"/>
      <c r="P156" s="46"/>
      <c r="Q156" s="46"/>
      <c r="R156" s="46"/>
      <c r="T156" s="46"/>
      <c r="U156" s="46"/>
      <c r="V156" s="46"/>
      <c r="W156" s="46"/>
      <c r="X156" s="46"/>
      <c r="Y156" s="46"/>
      <c r="Z156" s="46"/>
      <c r="AA156" s="46"/>
      <c r="AB156" s="46"/>
      <c r="AC156" s="46"/>
      <c r="AD156" s="46"/>
      <c r="AE156" s="46"/>
    </row>
    <row r="157" spans="1:31" s="64" customFormat="1" ht="18.75">
      <c r="A157" s="92"/>
      <c r="B157" s="62"/>
      <c r="C157" s="46"/>
      <c r="D157" s="46"/>
      <c r="E157" s="46"/>
      <c r="F157" s="46"/>
      <c r="G157" s="46"/>
      <c r="H157" s="46"/>
      <c r="I157" s="46"/>
      <c r="J157" s="46"/>
      <c r="K157" s="46"/>
      <c r="L157" s="46"/>
      <c r="M157" s="46"/>
      <c r="N157" s="46"/>
      <c r="O157" s="46"/>
      <c r="P157" s="46"/>
      <c r="Q157" s="46"/>
      <c r="R157" s="46"/>
      <c r="T157" s="46"/>
      <c r="U157" s="46"/>
      <c r="V157" s="46"/>
      <c r="W157" s="46"/>
      <c r="X157" s="46"/>
      <c r="Y157" s="46"/>
      <c r="Z157" s="46"/>
      <c r="AA157" s="46"/>
      <c r="AB157" s="46"/>
      <c r="AC157" s="46"/>
      <c r="AD157" s="46"/>
      <c r="AE157" s="46"/>
    </row>
    <row r="158" spans="1:31" s="64" customFormat="1" ht="18.75">
      <c r="A158" s="92"/>
      <c r="B158" s="62"/>
      <c r="C158" s="46"/>
      <c r="D158" s="46"/>
      <c r="E158" s="46"/>
      <c r="F158" s="46"/>
      <c r="G158" s="46"/>
      <c r="H158" s="46"/>
      <c r="I158" s="46"/>
      <c r="J158" s="46"/>
      <c r="K158" s="46"/>
      <c r="L158" s="46"/>
      <c r="M158" s="46"/>
      <c r="N158" s="46"/>
      <c r="O158" s="46"/>
      <c r="P158" s="46"/>
      <c r="Q158" s="46"/>
      <c r="R158" s="46"/>
      <c r="T158" s="46"/>
      <c r="U158" s="46"/>
      <c r="V158" s="46"/>
      <c r="W158" s="46"/>
      <c r="X158" s="46"/>
      <c r="Y158" s="46"/>
      <c r="Z158" s="46"/>
      <c r="AA158" s="46"/>
      <c r="AB158" s="46"/>
      <c r="AC158" s="46"/>
      <c r="AD158" s="46"/>
      <c r="AE158" s="46"/>
    </row>
    <row r="159" spans="1:31" s="64" customFormat="1" ht="18.75">
      <c r="A159" s="92"/>
      <c r="B159" s="62"/>
      <c r="C159" s="46"/>
      <c r="D159" s="46"/>
      <c r="E159" s="46"/>
      <c r="F159" s="46"/>
      <c r="G159" s="46"/>
      <c r="H159" s="46"/>
      <c r="I159" s="46"/>
      <c r="J159" s="46"/>
      <c r="K159" s="46"/>
      <c r="L159" s="46"/>
      <c r="M159" s="46"/>
      <c r="N159" s="46"/>
      <c r="O159" s="46"/>
      <c r="P159" s="46"/>
      <c r="Q159" s="46"/>
      <c r="R159" s="46"/>
      <c r="T159" s="46"/>
      <c r="U159" s="46"/>
      <c r="V159" s="46"/>
      <c r="W159" s="46"/>
      <c r="X159" s="46"/>
      <c r="Y159" s="46"/>
      <c r="Z159" s="46"/>
      <c r="AA159" s="46"/>
      <c r="AB159" s="46"/>
      <c r="AC159" s="46"/>
      <c r="AD159" s="46"/>
      <c r="AE159" s="46"/>
    </row>
    <row r="160" spans="1:31" s="64" customFormat="1" ht="18.75">
      <c r="A160" s="92"/>
      <c r="B160" s="62"/>
      <c r="C160" s="46"/>
      <c r="D160" s="46"/>
      <c r="E160" s="46"/>
      <c r="F160" s="46"/>
      <c r="G160" s="46"/>
      <c r="H160" s="46"/>
      <c r="I160" s="46"/>
      <c r="J160" s="46"/>
      <c r="K160" s="46"/>
      <c r="L160" s="46"/>
      <c r="M160" s="46"/>
      <c r="N160" s="46"/>
      <c r="O160" s="46"/>
      <c r="P160" s="46"/>
      <c r="Q160" s="46"/>
      <c r="R160" s="46"/>
      <c r="T160" s="46"/>
      <c r="U160" s="46"/>
      <c r="V160" s="46"/>
      <c r="W160" s="46"/>
      <c r="X160" s="46"/>
      <c r="Y160" s="46"/>
      <c r="Z160" s="46"/>
      <c r="AA160" s="46"/>
      <c r="AB160" s="46"/>
      <c r="AC160" s="46"/>
      <c r="AD160" s="46"/>
      <c r="AE160" s="46"/>
    </row>
    <row r="161" spans="1:31" s="64" customFormat="1" ht="18.75">
      <c r="A161" s="92"/>
      <c r="B161" s="62"/>
      <c r="C161" s="46"/>
      <c r="D161" s="46"/>
      <c r="E161" s="46"/>
      <c r="F161" s="46"/>
      <c r="G161" s="46"/>
      <c r="H161" s="46"/>
      <c r="I161" s="46"/>
      <c r="J161" s="46"/>
      <c r="K161" s="46"/>
      <c r="L161" s="46"/>
      <c r="M161" s="46"/>
      <c r="N161" s="46"/>
      <c r="O161" s="46"/>
      <c r="P161" s="46"/>
      <c r="Q161" s="46"/>
      <c r="R161" s="46"/>
      <c r="T161" s="46"/>
      <c r="U161" s="46"/>
      <c r="V161" s="46"/>
      <c r="W161" s="46"/>
      <c r="X161" s="46"/>
      <c r="Y161" s="46"/>
      <c r="Z161" s="46"/>
      <c r="AA161" s="46"/>
      <c r="AB161" s="46"/>
      <c r="AC161" s="46"/>
      <c r="AD161" s="46"/>
      <c r="AE161" s="46"/>
    </row>
    <row r="162" spans="1:31" s="64" customFormat="1" ht="18.75">
      <c r="A162" s="92"/>
      <c r="B162" s="62"/>
      <c r="C162" s="46"/>
      <c r="D162" s="46"/>
      <c r="E162" s="46"/>
      <c r="F162" s="46"/>
      <c r="G162" s="46"/>
      <c r="H162" s="46"/>
      <c r="I162" s="46"/>
      <c r="J162" s="46"/>
      <c r="K162" s="46"/>
      <c r="L162" s="46"/>
      <c r="M162" s="46"/>
      <c r="N162" s="46"/>
      <c r="O162" s="46"/>
      <c r="P162" s="46"/>
      <c r="Q162" s="46"/>
      <c r="R162" s="46"/>
      <c r="T162" s="46"/>
      <c r="U162" s="46"/>
      <c r="V162" s="46"/>
      <c r="W162" s="46"/>
      <c r="X162" s="46"/>
      <c r="Y162" s="46"/>
      <c r="Z162" s="46"/>
      <c r="AA162" s="46"/>
      <c r="AB162" s="46"/>
      <c r="AC162" s="46"/>
      <c r="AD162" s="46"/>
      <c r="AE162" s="46"/>
    </row>
    <row r="163" spans="1:31" s="64" customFormat="1" ht="18.75">
      <c r="A163" s="92"/>
      <c r="B163" s="62"/>
      <c r="C163" s="46"/>
      <c r="D163" s="46"/>
      <c r="E163" s="46"/>
      <c r="F163" s="46"/>
      <c r="G163" s="46"/>
      <c r="H163" s="46"/>
      <c r="I163" s="46"/>
      <c r="J163" s="46"/>
      <c r="K163" s="46"/>
      <c r="L163" s="46"/>
      <c r="M163" s="46"/>
      <c r="N163" s="46"/>
      <c r="O163" s="46"/>
      <c r="P163" s="46"/>
      <c r="Q163" s="46"/>
      <c r="R163" s="46"/>
      <c r="T163" s="46"/>
      <c r="U163" s="46"/>
      <c r="V163" s="46"/>
      <c r="W163" s="46"/>
      <c r="X163" s="46"/>
      <c r="Y163" s="46"/>
      <c r="Z163" s="46"/>
      <c r="AA163" s="46"/>
      <c r="AB163" s="46"/>
      <c r="AC163" s="46"/>
      <c r="AD163" s="46"/>
      <c r="AE163" s="46"/>
    </row>
    <row r="164" spans="1:31" s="64" customFormat="1" ht="18.75">
      <c r="A164" s="92"/>
      <c r="B164" s="62"/>
      <c r="C164" s="46"/>
      <c r="D164" s="46"/>
      <c r="E164" s="46"/>
      <c r="F164" s="46"/>
      <c r="G164" s="46"/>
      <c r="H164" s="46"/>
      <c r="I164" s="46"/>
      <c r="J164" s="46"/>
      <c r="K164" s="46"/>
      <c r="L164" s="46"/>
      <c r="M164" s="46"/>
      <c r="N164" s="46"/>
      <c r="O164" s="46"/>
      <c r="P164" s="46"/>
      <c r="Q164" s="46"/>
      <c r="R164" s="46"/>
      <c r="T164" s="46"/>
      <c r="U164" s="46"/>
      <c r="V164" s="46"/>
      <c r="W164" s="46"/>
      <c r="X164" s="46"/>
      <c r="Y164" s="46"/>
      <c r="Z164" s="46"/>
      <c r="AA164" s="46"/>
      <c r="AB164" s="46"/>
      <c r="AC164" s="46"/>
      <c r="AD164" s="46"/>
      <c r="AE164" s="46"/>
    </row>
    <row r="165" spans="1:31" s="64" customFormat="1" ht="18.75">
      <c r="A165" s="92"/>
      <c r="B165" s="62"/>
      <c r="C165" s="46"/>
      <c r="D165" s="46"/>
      <c r="E165" s="46"/>
      <c r="F165" s="46"/>
      <c r="G165" s="46"/>
      <c r="H165" s="46"/>
      <c r="I165" s="46"/>
      <c r="J165" s="46"/>
      <c r="K165" s="46"/>
      <c r="L165" s="46"/>
      <c r="M165" s="46"/>
      <c r="N165" s="46"/>
      <c r="O165" s="46"/>
      <c r="P165" s="46"/>
      <c r="Q165" s="46"/>
      <c r="R165" s="46"/>
      <c r="T165" s="46"/>
      <c r="U165" s="46"/>
      <c r="V165" s="46"/>
      <c r="W165" s="46"/>
      <c r="X165" s="46"/>
      <c r="Y165" s="46"/>
      <c r="Z165" s="46"/>
      <c r="AA165" s="46"/>
      <c r="AB165" s="46"/>
      <c r="AC165" s="46"/>
      <c r="AD165" s="46"/>
      <c r="AE165" s="46"/>
    </row>
    <row r="166" spans="1:31" s="64" customFormat="1" ht="18.75">
      <c r="A166" s="92"/>
      <c r="B166" s="62"/>
      <c r="C166" s="46"/>
      <c r="D166" s="46"/>
      <c r="E166" s="46"/>
      <c r="F166" s="46"/>
      <c r="G166" s="46"/>
      <c r="H166" s="46"/>
      <c r="I166" s="46"/>
      <c r="J166" s="46"/>
      <c r="K166" s="46"/>
      <c r="L166" s="46"/>
      <c r="M166" s="46"/>
      <c r="N166" s="46"/>
      <c r="O166" s="46"/>
      <c r="P166" s="46"/>
      <c r="Q166" s="46"/>
      <c r="R166" s="46"/>
      <c r="T166" s="46"/>
      <c r="U166" s="46"/>
      <c r="V166" s="46"/>
      <c r="W166" s="46"/>
      <c r="X166" s="46"/>
      <c r="Y166" s="46"/>
      <c r="Z166" s="46"/>
      <c r="AA166" s="46"/>
      <c r="AB166" s="46"/>
      <c r="AC166" s="46"/>
      <c r="AD166" s="46"/>
      <c r="AE166" s="46"/>
    </row>
    <row r="167" spans="1:31" s="64" customFormat="1" ht="18.75">
      <c r="A167" s="92"/>
      <c r="B167" s="62"/>
      <c r="C167" s="46"/>
      <c r="D167" s="46"/>
      <c r="E167" s="46"/>
      <c r="F167" s="46"/>
      <c r="G167" s="46"/>
      <c r="H167" s="46"/>
      <c r="I167" s="46"/>
      <c r="J167" s="46"/>
      <c r="K167" s="46"/>
      <c r="L167" s="46"/>
      <c r="M167" s="46"/>
      <c r="N167" s="46"/>
      <c r="O167" s="46"/>
      <c r="P167" s="46"/>
      <c r="Q167" s="46"/>
      <c r="R167" s="46"/>
      <c r="T167" s="46"/>
      <c r="U167" s="46"/>
      <c r="V167" s="46"/>
      <c r="W167" s="46"/>
      <c r="X167" s="46"/>
      <c r="Y167" s="46"/>
      <c r="Z167" s="46"/>
      <c r="AA167" s="46"/>
      <c r="AB167" s="46"/>
      <c r="AC167" s="46"/>
      <c r="AD167" s="46"/>
      <c r="AE167" s="46"/>
    </row>
    <row r="168" spans="1:31" s="64" customFormat="1" ht="18.75">
      <c r="A168" s="92"/>
      <c r="B168" s="62"/>
      <c r="C168" s="46"/>
      <c r="D168" s="46"/>
      <c r="E168" s="46"/>
      <c r="F168" s="46"/>
      <c r="G168" s="46"/>
      <c r="H168" s="46"/>
      <c r="I168" s="46"/>
      <c r="J168" s="46"/>
      <c r="K168" s="46"/>
      <c r="L168" s="46"/>
      <c r="M168" s="46"/>
      <c r="N168" s="46"/>
      <c r="O168" s="46"/>
      <c r="P168" s="46"/>
      <c r="Q168" s="46"/>
      <c r="R168" s="46"/>
      <c r="T168" s="46"/>
      <c r="U168" s="46"/>
      <c r="V168" s="46"/>
      <c r="W168" s="46"/>
      <c r="X168" s="46"/>
      <c r="Y168" s="46"/>
      <c r="Z168" s="46"/>
      <c r="AA168" s="46"/>
      <c r="AB168" s="46"/>
      <c r="AC168" s="46"/>
      <c r="AD168" s="46"/>
      <c r="AE168" s="46"/>
    </row>
    <row r="169" spans="1:31" s="64" customFormat="1" ht="18.75">
      <c r="A169" s="92"/>
      <c r="B169" s="62"/>
      <c r="C169" s="46"/>
      <c r="D169" s="46"/>
      <c r="E169" s="46"/>
      <c r="F169" s="46"/>
      <c r="G169" s="46"/>
      <c r="H169" s="46"/>
      <c r="I169" s="46"/>
      <c r="J169" s="46"/>
      <c r="K169" s="46"/>
      <c r="L169" s="46"/>
      <c r="M169" s="46"/>
      <c r="N169" s="46"/>
      <c r="O169" s="46"/>
      <c r="P169" s="46"/>
      <c r="Q169" s="46"/>
      <c r="R169" s="46"/>
      <c r="T169" s="46"/>
      <c r="U169" s="46"/>
      <c r="V169" s="46"/>
      <c r="W169" s="46"/>
      <c r="X169" s="46"/>
      <c r="Y169" s="46"/>
      <c r="Z169" s="46"/>
      <c r="AA169" s="46"/>
      <c r="AB169" s="46"/>
      <c r="AC169" s="46"/>
      <c r="AD169" s="46"/>
      <c r="AE169" s="46"/>
    </row>
    <row r="170" spans="1:31" s="64" customFormat="1" ht="18.75">
      <c r="A170" s="92"/>
      <c r="B170" s="62"/>
      <c r="C170" s="46"/>
      <c r="D170" s="46"/>
      <c r="E170" s="46"/>
      <c r="F170" s="46"/>
      <c r="G170" s="46"/>
      <c r="H170" s="46"/>
      <c r="I170" s="46"/>
      <c r="J170" s="46"/>
      <c r="K170" s="46"/>
      <c r="L170" s="46"/>
      <c r="M170" s="46"/>
      <c r="N170" s="46"/>
      <c r="O170" s="46"/>
      <c r="P170" s="46"/>
      <c r="Q170" s="46"/>
      <c r="R170" s="46"/>
      <c r="T170" s="46"/>
      <c r="U170" s="46"/>
      <c r="V170" s="46"/>
      <c r="W170" s="46"/>
      <c r="X170" s="46"/>
      <c r="Y170" s="46"/>
      <c r="Z170" s="46"/>
      <c r="AA170" s="46"/>
      <c r="AB170" s="46"/>
      <c r="AC170" s="46"/>
      <c r="AD170" s="46"/>
      <c r="AE170" s="46"/>
    </row>
    <row r="171" spans="1:31" s="64" customFormat="1" ht="18.75">
      <c r="A171" s="92"/>
      <c r="B171" s="62"/>
      <c r="C171" s="46"/>
      <c r="D171" s="46"/>
      <c r="E171" s="46"/>
      <c r="F171" s="46"/>
      <c r="G171" s="46"/>
      <c r="H171" s="46"/>
      <c r="I171" s="46"/>
      <c r="J171" s="46"/>
      <c r="K171" s="46"/>
      <c r="L171" s="46"/>
      <c r="M171" s="46"/>
      <c r="N171" s="46"/>
      <c r="O171" s="46"/>
      <c r="P171" s="46"/>
      <c r="Q171" s="46"/>
      <c r="R171" s="46"/>
      <c r="T171" s="46"/>
      <c r="U171" s="46"/>
      <c r="V171" s="46"/>
      <c r="W171" s="46"/>
      <c r="X171" s="46"/>
      <c r="Y171" s="46"/>
      <c r="Z171" s="46"/>
      <c r="AA171" s="46"/>
      <c r="AB171" s="46"/>
      <c r="AC171" s="46"/>
      <c r="AD171" s="46"/>
      <c r="AE171" s="46"/>
    </row>
    <row r="172" spans="1:31" s="64" customFormat="1" ht="18.75">
      <c r="A172" s="92"/>
      <c r="B172" s="62"/>
      <c r="C172" s="46"/>
      <c r="D172" s="46"/>
      <c r="E172" s="46"/>
      <c r="F172" s="46"/>
      <c r="G172" s="46"/>
      <c r="H172" s="46"/>
      <c r="I172" s="46"/>
      <c r="J172" s="46"/>
      <c r="K172" s="46"/>
      <c r="L172" s="46"/>
      <c r="M172" s="46"/>
      <c r="N172" s="46"/>
      <c r="O172" s="46"/>
      <c r="P172" s="46"/>
      <c r="Q172" s="46"/>
      <c r="R172" s="46"/>
      <c r="T172" s="46"/>
      <c r="U172" s="46"/>
      <c r="V172" s="46"/>
      <c r="W172" s="46"/>
      <c r="X172" s="46"/>
      <c r="Y172" s="46"/>
      <c r="Z172" s="46"/>
      <c r="AA172" s="46"/>
      <c r="AB172" s="46"/>
      <c r="AC172" s="46"/>
      <c r="AD172" s="46"/>
      <c r="AE172" s="46"/>
    </row>
    <row r="173" spans="1:31" s="64" customFormat="1" ht="18.75">
      <c r="A173" s="92"/>
      <c r="B173" s="62"/>
      <c r="C173" s="46"/>
      <c r="D173" s="46"/>
      <c r="E173" s="46"/>
      <c r="F173" s="46"/>
      <c r="G173" s="46"/>
      <c r="H173" s="46"/>
      <c r="I173" s="46"/>
      <c r="J173" s="46"/>
      <c r="K173" s="46"/>
      <c r="L173" s="46"/>
      <c r="M173" s="46"/>
      <c r="N173" s="46"/>
      <c r="O173" s="46"/>
      <c r="P173" s="46"/>
      <c r="Q173" s="46"/>
      <c r="R173" s="46"/>
      <c r="T173" s="46"/>
      <c r="U173" s="46"/>
      <c r="V173" s="46"/>
      <c r="W173" s="46"/>
      <c r="X173" s="46"/>
      <c r="Y173" s="46"/>
      <c r="Z173" s="46"/>
      <c r="AA173" s="46"/>
      <c r="AB173" s="46"/>
      <c r="AC173" s="46"/>
      <c r="AD173" s="46"/>
      <c r="AE173" s="46"/>
    </row>
    <row r="174" spans="1:31" s="64" customFormat="1" ht="18.75">
      <c r="A174" s="92"/>
      <c r="B174" s="62"/>
      <c r="C174" s="46"/>
      <c r="D174" s="46"/>
      <c r="E174" s="46"/>
      <c r="F174" s="46"/>
      <c r="G174" s="46"/>
      <c r="H174" s="46"/>
      <c r="I174" s="46"/>
      <c r="J174" s="46"/>
      <c r="K174" s="46"/>
      <c r="L174" s="46"/>
      <c r="M174" s="46"/>
      <c r="N174" s="46"/>
      <c r="O174" s="46"/>
      <c r="P174" s="46"/>
      <c r="Q174" s="46"/>
      <c r="R174" s="46"/>
      <c r="T174" s="46"/>
      <c r="U174" s="46"/>
      <c r="V174" s="46"/>
      <c r="W174" s="46"/>
      <c r="X174" s="46"/>
      <c r="Y174" s="46"/>
      <c r="Z174" s="46"/>
      <c r="AA174" s="46"/>
      <c r="AB174" s="46"/>
      <c r="AC174" s="46"/>
      <c r="AD174" s="46"/>
      <c r="AE174" s="46"/>
    </row>
    <row r="175" spans="1:31" s="64" customFormat="1" ht="18.75">
      <c r="A175" s="92"/>
      <c r="B175" s="62"/>
      <c r="C175" s="46"/>
      <c r="D175" s="46"/>
      <c r="E175" s="46"/>
      <c r="F175" s="46"/>
      <c r="G175" s="46"/>
      <c r="H175" s="46"/>
      <c r="I175" s="46"/>
      <c r="J175" s="46"/>
      <c r="K175" s="46"/>
      <c r="L175" s="46"/>
      <c r="M175" s="46"/>
      <c r="N175" s="46"/>
      <c r="O175" s="46"/>
      <c r="P175" s="46"/>
      <c r="Q175" s="46"/>
      <c r="R175" s="46"/>
      <c r="T175" s="46"/>
      <c r="U175" s="46"/>
      <c r="V175" s="46"/>
      <c r="W175" s="46"/>
      <c r="X175" s="46"/>
      <c r="Y175" s="46"/>
      <c r="Z175" s="46"/>
      <c r="AA175" s="46"/>
      <c r="AB175" s="46"/>
      <c r="AC175" s="46"/>
      <c r="AD175" s="46"/>
      <c r="AE175" s="46"/>
    </row>
    <row r="176" spans="1:31" s="64" customFormat="1" ht="18.75">
      <c r="A176" s="92"/>
      <c r="B176" s="62"/>
      <c r="C176" s="46"/>
      <c r="D176" s="46"/>
      <c r="E176" s="46"/>
      <c r="F176" s="46"/>
      <c r="G176" s="46"/>
      <c r="H176" s="46"/>
      <c r="I176" s="46"/>
      <c r="J176" s="46"/>
      <c r="K176" s="46"/>
      <c r="L176" s="46"/>
      <c r="M176" s="46"/>
      <c r="N176" s="46"/>
      <c r="O176" s="46"/>
      <c r="P176" s="46"/>
      <c r="Q176" s="46"/>
      <c r="R176" s="46"/>
      <c r="T176" s="46"/>
      <c r="U176" s="46"/>
      <c r="V176" s="46"/>
      <c r="W176" s="46"/>
      <c r="X176" s="46"/>
      <c r="Y176" s="46"/>
      <c r="Z176" s="46"/>
      <c r="AA176" s="46"/>
      <c r="AB176" s="46"/>
      <c r="AC176" s="46"/>
      <c r="AD176" s="46"/>
      <c r="AE176" s="46"/>
    </row>
    <row r="177" spans="1:31" s="64" customFormat="1" ht="18.75">
      <c r="A177" s="92"/>
      <c r="B177" s="62"/>
      <c r="C177" s="46"/>
      <c r="D177" s="46"/>
      <c r="E177" s="46"/>
      <c r="F177" s="46"/>
      <c r="G177" s="46"/>
      <c r="H177" s="46"/>
      <c r="I177" s="46"/>
      <c r="J177" s="46"/>
      <c r="K177" s="46"/>
      <c r="L177" s="46"/>
      <c r="M177" s="46"/>
      <c r="N177" s="46"/>
      <c r="O177" s="46"/>
      <c r="P177" s="46"/>
      <c r="Q177" s="46"/>
      <c r="R177" s="46"/>
      <c r="T177" s="46"/>
      <c r="U177" s="46"/>
      <c r="V177" s="46"/>
      <c r="W177" s="46"/>
      <c r="X177" s="46"/>
      <c r="Y177" s="46"/>
      <c r="Z177" s="46"/>
      <c r="AA177" s="46"/>
      <c r="AB177" s="46"/>
      <c r="AC177" s="46"/>
      <c r="AD177" s="46"/>
      <c r="AE177" s="46"/>
    </row>
    <row r="178" spans="1:31" s="64" customFormat="1" ht="18.75">
      <c r="A178" s="92"/>
      <c r="B178" s="62"/>
      <c r="C178" s="46"/>
      <c r="D178" s="46"/>
      <c r="E178" s="46"/>
      <c r="F178" s="46"/>
      <c r="G178" s="46"/>
      <c r="H178" s="46"/>
      <c r="I178" s="46"/>
      <c r="J178" s="46"/>
      <c r="K178" s="46"/>
      <c r="L178" s="46"/>
      <c r="M178" s="46"/>
      <c r="N178" s="46"/>
      <c r="O178" s="46"/>
      <c r="P178" s="46"/>
      <c r="Q178" s="46"/>
      <c r="R178" s="46"/>
      <c r="T178" s="46"/>
      <c r="U178" s="46"/>
      <c r="V178" s="46"/>
      <c r="W178" s="46"/>
      <c r="X178" s="46"/>
      <c r="Y178" s="46"/>
      <c r="Z178" s="46"/>
      <c r="AA178" s="46"/>
      <c r="AB178" s="46"/>
      <c r="AC178" s="46"/>
      <c r="AD178" s="46"/>
      <c r="AE178" s="46"/>
    </row>
    <row r="179" spans="1:31" s="64" customFormat="1" ht="18.75">
      <c r="A179" s="92"/>
      <c r="B179" s="62"/>
      <c r="C179" s="46"/>
      <c r="D179" s="46"/>
      <c r="E179" s="46"/>
      <c r="F179" s="46"/>
      <c r="G179" s="46"/>
      <c r="H179" s="46"/>
      <c r="I179" s="46"/>
      <c r="J179" s="46"/>
      <c r="K179" s="46"/>
      <c r="L179" s="46"/>
      <c r="M179" s="46"/>
      <c r="N179" s="46"/>
      <c r="O179" s="46"/>
      <c r="P179" s="46"/>
      <c r="Q179" s="46"/>
      <c r="R179" s="46"/>
      <c r="T179" s="46"/>
      <c r="U179" s="46"/>
      <c r="V179" s="46"/>
      <c r="W179" s="46"/>
      <c r="X179" s="46"/>
      <c r="Y179" s="46"/>
      <c r="Z179" s="46"/>
      <c r="AA179" s="46"/>
      <c r="AB179" s="46"/>
      <c r="AC179" s="46"/>
      <c r="AD179" s="46"/>
      <c r="AE179" s="46"/>
    </row>
    <row r="180" spans="1:31" s="64" customFormat="1" ht="18.75">
      <c r="A180" s="92"/>
      <c r="B180" s="62"/>
      <c r="C180" s="46"/>
      <c r="D180" s="46"/>
      <c r="E180" s="46"/>
      <c r="F180" s="46"/>
      <c r="G180" s="46"/>
      <c r="H180" s="46"/>
      <c r="I180" s="46"/>
      <c r="J180" s="46"/>
      <c r="K180" s="46"/>
      <c r="L180" s="46"/>
      <c r="M180" s="46"/>
      <c r="N180" s="46"/>
      <c r="O180" s="46"/>
      <c r="P180" s="46"/>
      <c r="Q180" s="46"/>
      <c r="R180" s="46"/>
      <c r="T180" s="46"/>
      <c r="U180" s="46"/>
      <c r="V180" s="46"/>
      <c r="W180" s="46"/>
      <c r="X180" s="46"/>
      <c r="Y180" s="46"/>
      <c r="Z180" s="46"/>
      <c r="AA180" s="46"/>
      <c r="AB180" s="46"/>
      <c r="AC180" s="46"/>
      <c r="AD180" s="46"/>
      <c r="AE180" s="46"/>
    </row>
    <row r="181" spans="1:31" s="64" customFormat="1" ht="18.75">
      <c r="A181" s="92"/>
      <c r="B181" s="62"/>
      <c r="C181" s="46"/>
      <c r="D181" s="46"/>
      <c r="E181" s="46"/>
      <c r="F181" s="46"/>
      <c r="G181" s="46"/>
      <c r="H181" s="46"/>
      <c r="I181" s="46"/>
      <c r="J181" s="46"/>
      <c r="K181" s="46"/>
      <c r="L181" s="46"/>
      <c r="M181" s="46"/>
      <c r="N181" s="46"/>
      <c r="O181" s="46"/>
      <c r="P181" s="46"/>
      <c r="Q181" s="46"/>
      <c r="R181" s="46"/>
      <c r="T181" s="46"/>
      <c r="U181" s="46"/>
      <c r="V181" s="46"/>
      <c r="W181" s="46"/>
      <c r="X181" s="46"/>
      <c r="Y181" s="46"/>
      <c r="Z181" s="46"/>
      <c r="AA181" s="46"/>
      <c r="AB181" s="46"/>
      <c r="AC181" s="46"/>
      <c r="AD181" s="46"/>
      <c r="AE181" s="46"/>
    </row>
    <row r="182" spans="1:31" s="64" customFormat="1" ht="18.75">
      <c r="A182" s="92"/>
      <c r="B182" s="62"/>
      <c r="C182" s="46"/>
      <c r="D182" s="46"/>
      <c r="E182" s="46"/>
      <c r="F182" s="46"/>
      <c r="G182" s="46"/>
      <c r="H182" s="46"/>
      <c r="I182" s="46"/>
      <c r="J182" s="46"/>
      <c r="K182" s="46"/>
      <c r="L182" s="46"/>
      <c r="M182" s="46"/>
      <c r="N182" s="46"/>
      <c r="O182" s="46"/>
      <c r="P182" s="46"/>
      <c r="Q182" s="46"/>
      <c r="R182" s="46"/>
      <c r="T182" s="46"/>
      <c r="U182" s="46"/>
      <c r="V182" s="46"/>
      <c r="W182" s="46"/>
      <c r="X182" s="46"/>
      <c r="Y182" s="46"/>
      <c r="Z182" s="46"/>
      <c r="AA182" s="46"/>
      <c r="AB182" s="46"/>
      <c r="AC182" s="46"/>
      <c r="AD182" s="46"/>
      <c r="AE182" s="46"/>
    </row>
    <row r="183" spans="1:31" s="64" customFormat="1" ht="18.75">
      <c r="A183" s="92"/>
      <c r="B183" s="62"/>
      <c r="C183" s="46"/>
      <c r="D183" s="46"/>
      <c r="E183" s="46"/>
      <c r="F183" s="46"/>
      <c r="G183" s="46"/>
      <c r="H183" s="46"/>
      <c r="I183" s="46"/>
      <c r="J183" s="46"/>
      <c r="K183" s="46"/>
      <c r="L183" s="46"/>
      <c r="M183" s="46"/>
      <c r="N183" s="46"/>
      <c r="O183" s="46"/>
      <c r="P183" s="46"/>
      <c r="Q183" s="46"/>
      <c r="R183" s="46"/>
      <c r="T183" s="46"/>
      <c r="U183" s="46"/>
      <c r="V183" s="46"/>
      <c r="W183" s="46"/>
      <c r="X183" s="46"/>
      <c r="Y183" s="46"/>
      <c r="Z183" s="46"/>
      <c r="AA183" s="46"/>
      <c r="AB183" s="46"/>
      <c r="AC183" s="46"/>
      <c r="AD183" s="46"/>
      <c r="AE183" s="46"/>
    </row>
    <row r="184" spans="1:31" s="64" customFormat="1" ht="18.75">
      <c r="A184" s="92"/>
      <c r="B184" s="62"/>
      <c r="C184" s="46"/>
      <c r="D184" s="46"/>
      <c r="E184" s="46"/>
      <c r="F184" s="46"/>
      <c r="G184" s="46"/>
      <c r="H184" s="46"/>
      <c r="I184" s="46"/>
      <c r="J184" s="46"/>
      <c r="K184" s="46"/>
      <c r="L184" s="46"/>
      <c r="M184" s="46"/>
      <c r="N184" s="46"/>
      <c r="O184" s="46"/>
      <c r="P184" s="46"/>
      <c r="Q184" s="46"/>
      <c r="R184" s="46"/>
      <c r="T184" s="46"/>
      <c r="U184" s="46"/>
      <c r="V184" s="46"/>
      <c r="W184" s="46"/>
      <c r="X184" s="46"/>
      <c r="Y184" s="46"/>
      <c r="Z184" s="46"/>
      <c r="AA184" s="46"/>
      <c r="AB184" s="46"/>
      <c r="AC184" s="46"/>
      <c r="AD184" s="46"/>
      <c r="AE184" s="46"/>
    </row>
    <row r="185" spans="1:31" s="64" customFormat="1" ht="18.75">
      <c r="A185" s="92"/>
      <c r="B185" s="62"/>
      <c r="C185" s="46"/>
      <c r="D185" s="46"/>
      <c r="E185" s="46"/>
      <c r="F185" s="46"/>
      <c r="G185" s="46"/>
      <c r="H185" s="46"/>
      <c r="I185" s="46"/>
      <c r="J185" s="46"/>
      <c r="K185" s="46"/>
      <c r="L185" s="46"/>
      <c r="M185" s="46"/>
      <c r="N185" s="46"/>
      <c r="O185" s="46"/>
      <c r="P185" s="46"/>
      <c r="Q185" s="46"/>
      <c r="R185" s="46"/>
      <c r="T185" s="46"/>
      <c r="U185" s="46"/>
      <c r="V185" s="46"/>
      <c r="W185" s="46"/>
      <c r="X185" s="46"/>
      <c r="Y185" s="46"/>
      <c r="Z185" s="46"/>
      <c r="AA185" s="46"/>
      <c r="AB185" s="46"/>
      <c r="AC185" s="46"/>
      <c r="AD185" s="46"/>
      <c r="AE185" s="46"/>
    </row>
    <row r="186" spans="1:31" s="64" customFormat="1" ht="18.75">
      <c r="A186" s="92"/>
      <c r="B186" s="62"/>
      <c r="C186" s="46"/>
      <c r="D186" s="46"/>
      <c r="E186" s="46"/>
      <c r="F186" s="46"/>
      <c r="G186" s="46"/>
      <c r="H186" s="46"/>
      <c r="I186" s="46"/>
      <c r="J186" s="46"/>
      <c r="K186" s="46"/>
      <c r="L186" s="46"/>
      <c r="M186" s="46"/>
      <c r="N186" s="46"/>
      <c r="O186" s="46"/>
      <c r="P186" s="46"/>
      <c r="Q186" s="46"/>
      <c r="R186" s="46"/>
      <c r="T186" s="46"/>
      <c r="U186" s="46"/>
      <c r="V186" s="46"/>
      <c r="W186" s="46"/>
      <c r="X186" s="46"/>
      <c r="Y186" s="46"/>
      <c r="Z186" s="46"/>
      <c r="AA186" s="46"/>
      <c r="AB186" s="46"/>
      <c r="AC186" s="46"/>
      <c r="AD186" s="46"/>
      <c r="AE186" s="46"/>
    </row>
    <row r="187" spans="1:31" s="64" customFormat="1" ht="18.75">
      <c r="A187" s="92"/>
      <c r="B187" s="62"/>
      <c r="C187" s="46"/>
      <c r="D187" s="46"/>
      <c r="E187" s="46"/>
      <c r="F187" s="46"/>
      <c r="G187" s="46"/>
      <c r="H187" s="46"/>
      <c r="I187" s="46"/>
      <c r="J187" s="46"/>
      <c r="K187" s="46"/>
      <c r="L187" s="46"/>
      <c r="M187" s="46"/>
      <c r="N187" s="46"/>
      <c r="O187" s="46"/>
      <c r="P187" s="46"/>
      <c r="Q187" s="46"/>
      <c r="R187" s="46"/>
      <c r="T187" s="46"/>
      <c r="U187" s="46"/>
      <c r="V187" s="46"/>
      <c r="W187" s="46"/>
      <c r="X187" s="46"/>
      <c r="Y187" s="46"/>
      <c r="Z187" s="46"/>
      <c r="AA187" s="46"/>
      <c r="AB187" s="46"/>
      <c r="AC187" s="46"/>
      <c r="AD187" s="46"/>
      <c r="AE187" s="46"/>
    </row>
    <row r="188" spans="1:31" s="64" customFormat="1" ht="18.75">
      <c r="A188" s="92"/>
      <c r="B188" s="62"/>
      <c r="C188" s="46"/>
      <c r="D188" s="46"/>
      <c r="E188" s="46"/>
      <c r="F188" s="46"/>
      <c r="G188" s="46"/>
      <c r="H188" s="46"/>
      <c r="I188" s="46"/>
      <c r="J188" s="46"/>
      <c r="K188" s="46"/>
      <c r="L188" s="46"/>
      <c r="M188" s="46"/>
      <c r="N188" s="46"/>
      <c r="O188" s="46"/>
      <c r="P188" s="46"/>
      <c r="Q188" s="46"/>
      <c r="R188" s="46"/>
      <c r="T188" s="46"/>
      <c r="U188" s="46"/>
      <c r="V188" s="46"/>
      <c r="W188" s="46"/>
      <c r="X188" s="46"/>
      <c r="Y188" s="46"/>
      <c r="Z188" s="46"/>
      <c r="AA188" s="46"/>
      <c r="AB188" s="46"/>
      <c r="AC188" s="46"/>
      <c r="AD188" s="46"/>
      <c r="AE188" s="46"/>
    </row>
    <row r="189" spans="1:31" s="64" customFormat="1" ht="18.75">
      <c r="A189" s="92"/>
      <c r="B189" s="62"/>
      <c r="C189" s="46"/>
      <c r="D189" s="46"/>
      <c r="E189" s="46"/>
      <c r="F189" s="46"/>
      <c r="G189" s="46"/>
      <c r="H189" s="46"/>
      <c r="I189" s="46"/>
      <c r="J189" s="46"/>
      <c r="K189" s="46"/>
      <c r="L189" s="46"/>
      <c r="M189" s="46"/>
      <c r="N189" s="46"/>
      <c r="O189" s="46"/>
      <c r="P189" s="46"/>
      <c r="Q189" s="46"/>
      <c r="R189" s="46"/>
      <c r="T189" s="46"/>
      <c r="U189" s="46"/>
      <c r="V189" s="46"/>
      <c r="W189" s="46"/>
      <c r="X189" s="46"/>
      <c r="Y189" s="46"/>
      <c r="Z189" s="46"/>
      <c r="AA189" s="46"/>
      <c r="AB189" s="46"/>
      <c r="AC189" s="46"/>
      <c r="AD189" s="46"/>
      <c r="AE189" s="46"/>
    </row>
    <row r="190" spans="1:31" s="64" customFormat="1" ht="18.75">
      <c r="A190" s="92"/>
      <c r="B190" s="62"/>
      <c r="C190" s="46"/>
      <c r="D190" s="46"/>
      <c r="E190" s="46"/>
      <c r="F190" s="46"/>
      <c r="G190" s="46"/>
      <c r="H190" s="46"/>
      <c r="I190" s="46"/>
      <c r="J190" s="46"/>
      <c r="K190" s="46"/>
      <c r="L190" s="46"/>
      <c r="M190" s="46"/>
      <c r="N190" s="46"/>
      <c r="O190" s="46"/>
      <c r="P190" s="46"/>
      <c r="Q190" s="46"/>
      <c r="R190" s="46"/>
      <c r="T190" s="46"/>
      <c r="U190" s="46"/>
      <c r="V190" s="46"/>
      <c r="W190" s="46"/>
      <c r="X190" s="46"/>
      <c r="Y190" s="46"/>
      <c r="Z190" s="46"/>
      <c r="AA190" s="46"/>
      <c r="AB190" s="46"/>
      <c r="AC190" s="46"/>
      <c r="AD190" s="46"/>
      <c r="AE190" s="46"/>
    </row>
    <row r="191" spans="1:31" s="64" customFormat="1" ht="18.75">
      <c r="A191" s="92"/>
      <c r="B191" s="62"/>
      <c r="C191" s="46"/>
      <c r="D191" s="46"/>
      <c r="E191" s="46"/>
      <c r="F191" s="46"/>
      <c r="G191" s="46"/>
      <c r="H191" s="46"/>
      <c r="I191" s="46"/>
      <c r="J191" s="46"/>
      <c r="K191" s="46"/>
      <c r="L191" s="46"/>
      <c r="M191" s="46"/>
      <c r="N191" s="46"/>
      <c r="O191" s="46"/>
      <c r="P191" s="46"/>
      <c r="Q191" s="46"/>
      <c r="R191" s="46"/>
      <c r="T191" s="46"/>
      <c r="U191" s="46"/>
      <c r="V191" s="46"/>
      <c r="W191" s="46"/>
      <c r="X191" s="46"/>
      <c r="Y191" s="46"/>
      <c r="Z191" s="46"/>
      <c r="AA191" s="46"/>
      <c r="AB191" s="46"/>
      <c r="AC191" s="46"/>
      <c r="AD191" s="46"/>
      <c r="AE191" s="46"/>
    </row>
    <row r="192" spans="1:31" s="64" customFormat="1" ht="18.75">
      <c r="A192" s="92"/>
      <c r="B192" s="62"/>
      <c r="C192" s="46"/>
      <c r="D192" s="46"/>
      <c r="E192" s="46"/>
      <c r="F192" s="46"/>
      <c r="G192" s="46"/>
      <c r="H192" s="46"/>
      <c r="I192" s="46"/>
      <c r="J192" s="46"/>
      <c r="K192" s="46"/>
      <c r="L192" s="46"/>
      <c r="M192" s="46"/>
      <c r="N192" s="46"/>
      <c r="O192" s="46"/>
      <c r="P192" s="46"/>
      <c r="Q192" s="46"/>
      <c r="R192" s="46"/>
      <c r="T192" s="46"/>
      <c r="U192" s="46"/>
      <c r="V192" s="46"/>
      <c r="W192" s="46"/>
      <c r="X192" s="46"/>
      <c r="Y192" s="46"/>
      <c r="Z192" s="46"/>
      <c r="AA192" s="46"/>
      <c r="AB192" s="46"/>
      <c r="AC192" s="46"/>
      <c r="AD192" s="46"/>
      <c r="AE192" s="46"/>
    </row>
    <row r="193" spans="1:31" s="64" customFormat="1" ht="18.75">
      <c r="A193" s="92"/>
      <c r="B193" s="62"/>
      <c r="C193" s="46"/>
      <c r="D193" s="46"/>
      <c r="E193" s="46"/>
      <c r="F193" s="46"/>
      <c r="G193" s="46"/>
      <c r="H193" s="46"/>
      <c r="I193" s="46"/>
      <c r="J193" s="46"/>
      <c r="K193" s="46"/>
      <c r="L193" s="46"/>
      <c r="M193" s="46"/>
      <c r="N193" s="46"/>
      <c r="O193" s="46"/>
      <c r="P193" s="46"/>
      <c r="Q193" s="46"/>
      <c r="R193" s="46"/>
      <c r="T193" s="46"/>
      <c r="U193" s="46"/>
      <c r="V193" s="46"/>
      <c r="W193" s="46"/>
      <c r="X193" s="46"/>
      <c r="Y193" s="46"/>
      <c r="Z193" s="46"/>
      <c r="AA193" s="46"/>
      <c r="AB193" s="46"/>
      <c r="AC193" s="46"/>
      <c r="AD193" s="46"/>
      <c r="AE193" s="46"/>
    </row>
    <row r="194" spans="1:31" s="64" customFormat="1" ht="18.75">
      <c r="A194" s="92"/>
      <c r="B194" s="62"/>
      <c r="C194" s="46"/>
      <c r="D194" s="46"/>
      <c r="E194" s="46"/>
      <c r="F194" s="46"/>
      <c r="G194" s="46"/>
      <c r="H194" s="46"/>
      <c r="I194" s="46"/>
      <c r="J194" s="46"/>
      <c r="K194" s="46"/>
      <c r="L194" s="46"/>
      <c r="M194" s="46"/>
      <c r="N194" s="46"/>
      <c r="O194" s="46"/>
      <c r="P194" s="46"/>
      <c r="Q194" s="46"/>
      <c r="R194" s="46"/>
      <c r="T194" s="46"/>
      <c r="U194" s="46"/>
      <c r="V194" s="46"/>
      <c r="W194" s="46"/>
      <c r="X194" s="46"/>
      <c r="Y194" s="46"/>
      <c r="Z194" s="46"/>
      <c r="AA194" s="46"/>
      <c r="AB194" s="46"/>
      <c r="AC194" s="46"/>
      <c r="AD194" s="46"/>
      <c r="AE194" s="46"/>
    </row>
    <row r="195" spans="1:31" s="64" customFormat="1" ht="18.75">
      <c r="A195" s="92"/>
      <c r="B195" s="62"/>
      <c r="C195" s="46"/>
      <c r="D195" s="46"/>
      <c r="E195" s="46"/>
      <c r="F195" s="46"/>
      <c r="G195" s="46"/>
      <c r="H195" s="46"/>
      <c r="I195" s="46"/>
      <c r="J195" s="46"/>
      <c r="K195" s="46"/>
      <c r="L195" s="46"/>
      <c r="M195" s="46"/>
      <c r="N195" s="46"/>
      <c r="O195" s="46"/>
      <c r="P195" s="46"/>
      <c r="Q195" s="46"/>
      <c r="R195" s="46"/>
      <c r="T195" s="46"/>
      <c r="U195" s="46"/>
      <c r="V195" s="46"/>
      <c r="W195" s="46"/>
      <c r="X195" s="46"/>
      <c r="Y195" s="46"/>
      <c r="Z195" s="46"/>
      <c r="AA195" s="46"/>
      <c r="AB195" s="46"/>
      <c r="AC195" s="46"/>
      <c r="AD195" s="46"/>
      <c r="AE195" s="46"/>
    </row>
    <row r="196" spans="1:31" s="64" customFormat="1" ht="18.75">
      <c r="A196" s="92"/>
      <c r="B196" s="62"/>
      <c r="C196" s="46"/>
      <c r="D196" s="46"/>
      <c r="E196" s="46"/>
      <c r="F196" s="46"/>
      <c r="G196" s="46"/>
      <c r="H196" s="46"/>
      <c r="I196" s="46"/>
      <c r="J196" s="46"/>
      <c r="K196" s="46"/>
      <c r="L196" s="46"/>
      <c r="M196" s="46"/>
      <c r="N196" s="46"/>
      <c r="O196" s="46"/>
      <c r="P196" s="46"/>
      <c r="Q196" s="46"/>
      <c r="R196" s="46"/>
      <c r="T196" s="46"/>
      <c r="U196" s="46"/>
      <c r="V196" s="46"/>
      <c r="W196" s="46"/>
      <c r="X196" s="46"/>
      <c r="Y196" s="46"/>
      <c r="Z196" s="46"/>
      <c r="AA196" s="46"/>
      <c r="AB196" s="46"/>
      <c r="AC196" s="46"/>
      <c r="AD196" s="46"/>
      <c r="AE196" s="46"/>
    </row>
    <row r="197" spans="1:31" s="64" customFormat="1" ht="18.75">
      <c r="A197" s="92"/>
      <c r="B197" s="62"/>
      <c r="C197" s="46"/>
      <c r="D197" s="46"/>
      <c r="E197" s="46"/>
      <c r="F197" s="46"/>
      <c r="G197" s="46"/>
      <c r="H197" s="46"/>
      <c r="I197" s="46"/>
      <c r="J197" s="46"/>
      <c r="K197" s="46"/>
      <c r="L197" s="46"/>
      <c r="M197" s="46"/>
      <c r="N197" s="46"/>
      <c r="O197" s="46"/>
      <c r="P197" s="46"/>
      <c r="Q197" s="46"/>
      <c r="R197" s="46"/>
      <c r="T197" s="46"/>
      <c r="U197" s="46"/>
      <c r="V197" s="46"/>
      <c r="W197" s="46"/>
      <c r="X197" s="46"/>
      <c r="Y197" s="46"/>
      <c r="Z197" s="46"/>
      <c r="AA197" s="46"/>
      <c r="AB197" s="46"/>
      <c r="AC197" s="46"/>
      <c r="AD197" s="46"/>
      <c r="AE197" s="46"/>
    </row>
    <row r="198" spans="1:31" s="64" customFormat="1" ht="18.75">
      <c r="A198" s="92"/>
      <c r="B198" s="62"/>
      <c r="C198" s="46"/>
      <c r="D198" s="46"/>
      <c r="E198" s="46"/>
      <c r="F198" s="46"/>
      <c r="G198" s="46"/>
      <c r="H198" s="46"/>
      <c r="I198" s="46"/>
      <c r="J198" s="46"/>
      <c r="K198" s="46"/>
      <c r="L198" s="46"/>
      <c r="M198" s="46"/>
      <c r="N198" s="46"/>
      <c r="O198" s="46"/>
      <c r="P198" s="46"/>
      <c r="Q198" s="46"/>
      <c r="R198" s="46"/>
      <c r="T198" s="46"/>
      <c r="U198" s="46"/>
      <c r="V198" s="46"/>
      <c r="W198" s="46"/>
      <c r="X198" s="46"/>
      <c r="Y198" s="46"/>
      <c r="Z198" s="46"/>
      <c r="AA198" s="46"/>
      <c r="AB198" s="46"/>
      <c r="AC198" s="46"/>
      <c r="AD198" s="46"/>
      <c r="AE198" s="46"/>
    </row>
    <row r="199" spans="1:31" s="64" customFormat="1" ht="18.75">
      <c r="A199" s="92"/>
      <c r="B199" s="62"/>
      <c r="C199" s="46"/>
      <c r="D199" s="46"/>
      <c r="E199" s="46"/>
      <c r="F199" s="46"/>
      <c r="G199" s="46"/>
      <c r="H199" s="46"/>
      <c r="I199" s="46"/>
      <c r="J199" s="46"/>
      <c r="K199" s="46"/>
      <c r="L199" s="46"/>
      <c r="M199" s="46"/>
      <c r="N199" s="46"/>
      <c r="O199" s="46"/>
      <c r="P199" s="46"/>
      <c r="Q199" s="46"/>
      <c r="R199" s="46"/>
      <c r="T199" s="46"/>
      <c r="U199" s="46"/>
      <c r="V199" s="46"/>
      <c r="W199" s="46"/>
      <c r="X199" s="46"/>
      <c r="Y199" s="46"/>
      <c r="Z199" s="46"/>
      <c r="AA199" s="46"/>
      <c r="AB199" s="46"/>
      <c r="AC199" s="46"/>
      <c r="AD199" s="46"/>
      <c r="AE199" s="46"/>
    </row>
    <row r="200" spans="1:31" s="64" customFormat="1" ht="18.75">
      <c r="A200" s="92"/>
      <c r="B200" s="62"/>
      <c r="C200" s="46"/>
      <c r="D200" s="46"/>
      <c r="E200" s="46"/>
      <c r="F200" s="46"/>
      <c r="G200" s="46"/>
      <c r="H200" s="46"/>
      <c r="I200" s="46"/>
      <c r="J200" s="46"/>
      <c r="K200" s="46"/>
      <c r="L200" s="46"/>
      <c r="M200" s="46"/>
      <c r="N200" s="46"/>
      <c r="O200" s="46"/>
      <c r="P200" s="46"/>
      <c r="Q200" s="46"/>
      <c r="R200" s="46"/>
      <c r="T200" s="46"/>
      <c r="U200" s="46"/>
      <c r="V200" s="46"/>
      <c r="W200" s="46"/>
      <c r="X200" s="46"/>
      <c r="Y200" s="46"/>
      <c r="Z200" s="46"/>
      <c r="AA200" s="46"/>
      <c r="AB200" s="46"/>
      <c r="AC200" s="46"/>
      <c r="AD200" s="46"/>
      <c r="AE200" s="46"/>
    </row>
    <row r="201" spans="1:31" s="64" customFormat="1" ht="18.75">
      <c r="A201" s="92"/>
      <c r="B201" s="62"/>
      <c r="C201" s="46"/>
      <c r="D201" s="46"/>
      <c r="E201" s="46"/>
      <c r="F201" s="46"/>
      <c r="G201" s="46"/>
      <c r="H201" s="46"/>
      <c r="I201" s="46"/>
      <c r="J201" s="46"/>
      <c r="K201" s="46"/>
      <c r="L201" s="46"/>
      <c r="M201" s="46"/>
      <c r="N201" s="46"/>
      <c r="O201" s="46"/>
      <c r="P201" s="46"/>
      <c r="Q201" s="46"/>
      <c r="R201" s="46"/>
      <c r="T201" s="46"/>
      <c r="U201" s="46"/>
      <c r="V201" s="46"/>
      <c r="W201" s="46"/>
      <c r="X201" s="46"/>
      <c r="Y201" s="46"/>
      <c r="Z201" s="46"/>
      <c r="AA201" s="46"/>
      <c r="AB201" s="46"/>
      <c r="AC201" s="46"/>
      <c r="AD201" s="46"/>
      <c r="AE201" s="46"/>
    </row>
    <row r="202" spans="1:31" s="64" customFormat="1" ht="18.75">
      <c r="A202" s="92"/>
      <c r="B202" s="62"/>
      <c r="C202" s="46"/>
      <c r="D202" s="46"/>
      <c r="E202" s="46"/>
      <c r="F202" s="46"/>
      <c r="G202" s="46"/>
      <c r="H202" s="46"/>
      <c r="I202" s="46"/>
      <c r="J202" s="46"/>
      <c r="K202" s="46"/>
      <c r="L202" s="46"/>
      <c r="M202" s="46"/>
      <c r="N202" s="46"/>
      <c r="O202" s="46"/>
      <c r="P202" s="46"/>
      <c r="Q202" s="46"/>
      <c r="R202" s="46"/>
      <c r="T202" s="46"/>
      <c r="U202" s="46"/>
      <c r="V202" s="46"/>
      <c r="W202" s="46"/>
      <c r="X202" s="46"/>
      <c r="Y202" s="46"/>
      <c r="Z202" s="46"/>
      <c r="AA202" s="46"/>
      <c r="AB202" s="46"/>
      <c r="AC202" s="46"/>
      <c r="AD202" s="46"/>
      <c r="AE202" s="46"/>
    </row>
    <row r="203" spans="1:31" s="64" customFormat="1" ht="18.75">
      <c r="A203" s="92"/>
      <c r="B203" s="62"/>
      <c r="C203" s="46"/>
      <c r="D203" s="46"/>
      <c r="E203" s="46"/>
      <c r="F203" s="46"/>
      <c r="G203" s="46"/>
      <c r="H203" s="46"/>
      <c r="I203" s="46"/>
      <c r="J203" s="46"/>
      <c r="K203" s="46"/>
      <c r="L203" s="46"/>
      <c r="M203" s="46"/>
      <c r="N203" s="46"/>
      <c r="O203" s="46"/>
      <c r="P203" s="46"/>
      <c r="Q203" s="46"/>
      <c r="R203" s="46"/>
      <c r="T203" s="46"/>
      <c r="U203" s="46"/>
      <c r="V203" s="46"/>
      <c r="W203" s="46"/>
      <c r="X203" s="46"/>
      <c r="Y203" s="46"/>
      <c r="Z203" s="46"/>
      <c r="AA203" s="46"/>
      <c r="AB203" s="46"/>
      <c r="AC203" s="46"/>
      <c r="AD203" s="46"/>
      <c r="AE203" s="46"/>
    </row>
    <row r="204" spans="1:31" s="64" customFormat="1" ht="18.75">
      <c r="A204" s="92"/>
      <c r="B204" s="62"/>
      <c r="C204" s="46"/>
      <c r="D204" s="46"/>
      <c r="E204" s="46"/>
      <c r="F204" s="46"/>
      <c r="G204" s="46"/>
      <c r="H204" s="46"/>
      <c r="I204" s="46"/>
      <c r="J204" s="46"/>
      <c r="K204" s="46"/>
      <c r="L204" s="46"/>
      <c r="M204" s="46"/>
      <c r="N204" s="46"/>
      <c r="O204" s="46"/>
      <c r="P204" s="46"/>
      <c r="Q204" s="46"/>
      <c r="R204" s="46"/>
      <c r="T204" s="46"/>
      <c r="U204" s="46"/>
      <c r="V204" s="46"/>
      <c r="W204" s="46"/>
      <c r="X204" s="46"/>
      <c r="Y204" s="46"/>
      <c r="Z204" s="46"/>
      <c r="AA204" s="46"/>
      <c r="AB204" s="46"/>
      <c r="AC204" s="46"/>
      <c r="AD204" s="46"/>
      <c r="AE204" s="46"/>
    </row>
    <row r="205" spans="1:31" s="64" customFormat="1" ht="18.75">
      <c r="A205" s="92"/>
      <c r="B205" s="62"/>
      <c r="C205" s="46"/>
      <c r="D205" s="46"/>
      <c r="E205" s="46"/>
      <c r="F205" s="46"/>
      <c r="G205" s="46"/>
      <c r="H205" s="46"/>
      <c r="I205" s="46"/>
      <c r="J205" s="46"/>
      <c r="K205" s="46"/>
      <c r="L205" s="46"/>
      <c r="M205" s="46"/>
      <c r="N205" s="46"/>
      <c r="O205" s="46"/>
      <c r="P205" s="46"/>
      <c r="Q205" s="46"/>
      <c r="R205" s="46"/>
      <c r="T205" s="46"/>
      <c r="U205" s="46"/>
      <c r="V205" s="46"/>
      <c r="W205" s="46"/>
      <c r="X205" s="46"/>
      <c r="Y205" s="46"/>
      <c r="Z205" s="46"/>
      <c r="AA205" s="46"/>
      <c r="AB205" s="46"/>
      <c r="AC205" s="46"/>
      <c r="AD205" s="46"/>
      <c r="AE205" s="46"/>
    </row>
    <row r="206" spans="1:31" s="64" customFormat="1" ht="18.75">
      <c r="A206" s="92"/>
      <c r="B206" s="62"/>
      <c r="C206" s="46"/>
      <c r="D206" s="46"/>
      <c r="E206" s="46"/>
      <c r="F206" s="46"/>
      <c r="G206" s="46"/>
      <c r="H206" s="46"/>
      <c r="I206" s="46"/>
      <c r="J206" s="46"/>
      <c r="K206" s="46"/>
      <c r="L206" s="46"/>
      <c r="M206" s="46"/>
      <c r="N206" s="46"/>
      <c r="O206" s="46"/>
      <c r="P206" s="46"/>
      <c r="Q206" s="46"/>
      <c r="R206" s="46"/>
      <c r="T206" s="46"/>
      <c r="U206" s="46"/>
      <c r="V206" s="46"/>
      <c r="W206" s="46"/>
      <c r="X206" s="46"/>
      <c r="Y206" s="46"/>
      <c r="Z206" s="46"/>
      <c r="AA206" s="46"/>
      <c r="AB206" s="46"/>
      <c r="AC206" s="46"/>
      <c r="AD206" s="46"/>
      <c r="AE206" s="46"/>
    </row>
    <row r="207" spans="1:31" s="64" customFormat="1" ht="18.75">
      <c r="A207" s="92"/>
      <c r="B207" s="62"/>
      <c r="C207" s="46"/>
      <c r="D207" s="46"/>
      <c r="E207" s="46"/>
      <c r="F207" s="46"/>
      <c r="G207" s="46"/>
      <c r="H207" s="46"/>
      <c r="I207" s="46"/>
      <c r="J207" s="46"/>
      <c r="K207" s="46"/>
      <c r="L207" s="46"/>
      <c r="M207" s="46"/>
      <c r="N207" s="46"/>
      <c r="O207" s="46"/>
      <c r="P207" s="46"/>
      <c r="Q207" s="46"/>
      <c r="R207" s="46"/>
      <c r="T207" s="46"/>
      <c r="U207" s="46"/>
      <c r="V207" s="46"/>
      <c r="W207" s="46"/>
      <c r="X207" s="46"/>
      <c r="Y207" s="46"/>
      <c r="Z207" s="46"/>
      <c r="AA207" s="46"/>
      <c r="AB207" s="46"/>
      <c r="AC207" s="46"/>
      <c r="AD207" s="46"/>
      <c r="AE207" s="46"/>
    </row>
    <row r="208" spans="1:31" s="64" customFormat="1" ht="18.75">
      <c r="A208" s="92"/>
      <c r="B208" s="62"/>
      <c r="C208" s="46"/>
      <c r="D208" s="46"/>
      <c r="E208" s="46"/>
      <c r="F208" s="46"/>
      <c r="G208" s="46"/>
      <c r="H208" s="46"/>
      <c r="I208" s="46"/>
      <c r="J208" s="46"/>
      <c r="K208" s="46"/>
      <c r="L208" s="46"/>
      <c r="M208" s="46"/>
      <c r="N208" s="46"/>
      <c r="O208" s="46"/>
      <c r="P208" s="46"/>
      <c r="Q208" s="46"/>
      <c r="R208" s="46"/>
      <c r="T208" s="46"/>
      <c r="U208" s="46"/>
      <c r="V208" s="46"/>
      <c r="W208" s="46"/>
      <c r="X208" s="46"/>
      <c r="Y208" s="46"/>
      <c r="Z208" s="46"/>
      <c r="AA208" s="46"/>
      <c r="AB208" s="46"/>
      <c r="AC208" s="46"/>
      <c r="AD208" s="46"/>
      <c r="AE208" s="46"/>
    </row>
    <row r="209" spans="1:31" s="64" customFormat="1" ht="18.75">
      <c r="A209" s="92"/>
      <c r="B209" s="62"/>
      <c r="C209" s="46"/>
      <c r="D209" s="46"/>
      <c r="E209" s="46"/>
      <c r="F209" s="46"/>
      <c r="G209" s="46"/>
      <c r="H209" s="46"/>
      <c r="I209" s="46"/>
      <c r="J209" s="46"/>
      <c r="K209" s="46"/>
      <c r="L209" s="46"/>
      <c r="M209" s="46"/>
      <c r="N209" s="46"/>
      <c r="O209" s="46"/>
      <c r="P209" s="46"/>
      <c r="Q209" s="46"/>
      <c r="R209" s="46"/>
      <c r="T209" s="46"/>
      <c r="U209" s="46"/>
      <c r="V209" s="46"/>
      <c r="W209" s="46"/>
      <c r="X209" s="46"/>
      <c r="Y209" s="46"/>
      <c r="Z209" s="46"/>
      <c r="AA209" s="46"/>
      <c r="AB209" s="46"/>
      <c r="AC209" s="46"/>
      <c r="AD209" s="46"/>
      <c r="AE209" s="46"/>
    </row>
    <row r="210" spans="1:31" s="64" customFormat="1" ht="18.75">
      <c r="A210" s="92"/>
      <c r="B210" s="62"/>
      <c r="C210" s="46"/>
      <c r="D210" s="46"/>
      <c r="E210" s="46"/>
      <c r="F210" s="46"/>
      <c r="G210" s="46"/>
      <c r="H210" s="46"/>
      <c r="I210" s="46"/>
      <c r="J210" s="46"/>
      <c r="K210" s="46"/>
      <c r="L210" s="46"/>
      <c r="M210" s="46"/>
      <c r="N210" s="46"/>
      <c r="O210" s="46"/>
      <c r="P210" s="46"/>
      <c r="Q210" s="46"/>
      <c r="R210" s="46"/>
      <c r="T210" s="46"/>
      <c r="U210" s="46"/>
      <c r="V210" s="46"/>
      <c r="W210" s="46"/>
      <c r="X210" s="46"/>
      <c r="Y210" s="46"/>
      <c r="Z210" s="46"/>
      <c r="AA210" s="46"/>
      <c r="AB210" s="46"/>
      <c r="AC210" s="46"/>
      <c r="AD210" s="46"/>
      <c r="AE210" s="46"/>
    </row>
    <row r="211" spans="1:31" s="64" customFormat="1" ht="18.75">
      <c r="A211" s="92"/>
      <c r="B211" s="62"/>
      <c r="C211" s="46"/>
      <c r="D211" s="46"/>
      <c r="E211" s="46"/>
      <c r="F211" s="46"/>
      <c r="G211" s="46"/>
      <c r="H211" s="46"/>
      <c r="I211" s="46"/>
      <c r="J211" s="46"/>
      <c r="K211" s="46"/>
      <c r="L211" s="46"/>
      <c r="M211" s="46"/>
      <c r="N211" s="46"/>
      <c r="O211" s="46"/>
      <c r="P211" s="46"/>
      <c r="Q211" s="46"/>
      <c r="R211" s="46"/>
      <c r="T211" s="46"/>
      <c r="U211" s="46"/>
      <c r="V211" s="46"/>
      <c r="W211" s="46"/>
      <c r="X211" s="46"/>
      <c r="Y211" s="46"/>
      <c r="Z211" s="46"/>
      <c r="AA211" s="46"/>
      <c r="AB211" s="46"/>
      <c r="AC211" s="46"/>
      <c r="AD211" s="46"/>
      <c r="AE211" s="46"/>
    </row>
    <row r="212" spans="1:31" s="64" customFormat="1" ht="18.75">
      <c r="A212" s="92"/>
      <c r="B212" s="62"/>
      <c r="C212" s="46"/>
      <c r="D212" s="46"/>
      <c r="E212" s="46"/>
      <c r="F212" s="46"/>
      <c r="G212" s="46"/>
      <c r="H212" s="46"/>
      <c r="I212" s="46"/>
      <c r="J212" s="46"/>
      <c r="K212" s="46"/>
      <c r="L212" s="46"/>
      <c r="M212" s="46"/>
      <c r="N212" s="46"/>
      <c r="O212" s="46"/>
      <c r="P212" s="46"/>
      <c r="Q212" s="46"/>
      <c r="R212" s="46"/>
      <c r="T212" s="46"/>
      <c r="U212" s="46"/>
      <c r="V212" s="46"/>
      <c r="W212" s="46"/>
      <c r="X212" s="46"/>
      <c r="Y212" s="46"/>
      <c r="Z212" s="46"/>
      <c r="AA212" s="46"/>
      <c r="AB212" s="46"/>
      <c r="AC212" s="46"/>
      <c r="AD212" s="46"/>
      <c r="AE212" s="46"/>
    </row>
    <row r="213" spans="1:31" s="64" customFormat="1" ht="18.75">
      <c r="A213" s="92"/>
      <c r="B213" s="62"/>
      <c r="C213" s="46"/>
      <c r="D213" s="46"/>
      <c r="E213" s="46"/>
      <c r="F213" s="46"/>
      <c r="G213" s="46"/>
      <c r="H213" s="46"/>
      <c r="I213" s="46"/>
      <c r="J213" s="46"/>
      <c r="K213" s="46"/>
      <c r="L213" s="46"/>
      <c r="M213" s="46"/>
      <c r="N213" s="46"/>
      <c r="O213" s="46"/>
      <c r="P213" s="46"/>
      <c r="Q213" s="46"/>
      <c r="R213" s="46"/>
      <c r="T213" s="46"/>
      <c r="U213" s="46"/>
      <c r="V213" s="46"/>
      <c r="W213" s="46"/>
      <c r="X213" s="46"/>
      <c r="Y213" s="46"/>
      <c r="Z213" s="46"/>
      <c r="AA213" s="46"/>
      <c r="AB213" s="46"/>
      <c r="AC213" s="46"/>
      <c r="AD213" s="46"/>
      <c r="AE213" s="46"/>
    </row>
    <row r="214" spans="1:31" s="64" customFormat="1" ht="18.75">
      <c r="A214" s="92"/>
      <c r="B214" s="62"/>
      <c r="C214" s="46"/>
      <c r="D214" s="46"/>
      <c r="E214" s="46"/>
      <c r="F214" s="46"/>
      <c r="G214" s="46"/>
      <c r="H214" s="46"/>
      <c r="I214" s="46"/>
      <c r="J214" s="46"/>
      <c r="K214" s="46"/>
      <c r="L214" s="46"/>
      <c r="M214" s="46"/>
      <c r="N214" s="46"/>
      <c r="O214" s="46"/>
      <c r="P214" s="46"/>
      <c r="Q214" s="46"/>
      <c r="R214" s="46"/>
      <c r="T214" s="46"/>
      <c r="U214" s="46"/>
      <c r="V214" s="46"/>
      <c r="W214" s="46"/>
      <c r="X214" s="46"/>
      <c r="Y214" s="46"/>
      <c r="Z214" s="46"/>
      <c r="AA214" s="46"/>
      <c r="AB214" s="46"/>
      <c r="AC214" s="46"/>
      <c r="AD214" s="46"/>
      <c r="AE214" s="46"/>
    </row>
    <row r="215" spans="1:31" s="64" customFormat="1" ht="18.75">
      <c r="A215" s="92"/>
      <c r="B215" s="62"/>
      <c r="C215" s="46"/>
      <c r="D215" s="46"/>
      <c r="E215" s="46"/>
      <c r="F215" s="46"/>
      <c r="G215" s="46"/>
      <c r="H215" s="46"/>
      <c r="I215" s="46"/>
      <c r="J215" s="46"/>
      <c r="K215" s="46"/>
      <c r="L215" s="46"/>
      <c r="M215" s="46"/>
      <c r="N215" s="46"/>
      <c r="O215" s="46"/>
      <c r="P215" s="46"/>
      <c r="Q215" s="46"/>
      <c r="R215" s="46"/>
      <c r="T215" s="46"/>
      <c r="U215" s="46"/>
      <c r="V215" s="46"/>
      <c r="W215" s="46"/>
      <c r="X215" s="46"/>
      <c r="Y215" s="46"/>
      <c r="Z215" s="46"/>
      <c r="AA215" s="46"/>
      <c r="AB215" s="46"/>
      <c r="AC215" s="46"/>
      <c r="AD215" s="46"/>
      <c r="AE215" s="46"/>
    </row>
    <row r="216" spans="1:31" s="64" customFormat="1" ht="18.75">
      <c r="A216" s="92"/>
      <c r="B216" s="62"/>
      <c r="C216" s="46"/>
      <c r="D216" s="46"/>
      <c r="E216" s="46"/>
      <c r="F216" s="46"/>
      <c r="G216" s="46"/>
      <c r="H216" s="46"/>
      <c r="I216" s="46"/>
      <c r="J216" s="46"/>
      <c r="K216" s="46"/>
      <c r="L216" s="46"/>
      <c r="M216" s="46"/>
      <c r="N216" s="46"/>
      <c r="O216" s="46"/>
      <c r="P216" s="46"/>
      <c r="Q216" s="46"/>
      <c r="R216" s="46"/>
      <c r="T216" s="46"/>
      <c r="U216" s="46"/>
      <c r="V216" s="46"/>
      <c r="W216" s="46"/>
      <c r="X216" s="46"/>
      <c r="Y216" s="46"/>
      <c r="Z216" s="46"/>
      <c r="AA216" s="46"/>
      <c r="AB216" s="46"/>
      <c r="AC216" s="46"/>
      <c r="AD216" s="46"/>
      <c r="AE216" s="46"/>
    </row>
    <row r="217" spans="1:31" s="64" customFormat="1" ht="18.75">
      <c r="A217" s="92"/>
      <c r="B217" s="62"/>
      <c r="C217" s="46"/>
      <c r="D217" s="46"/>
      <c r="E217" s="46"/>
      <c r="F217" s="46"/>
      <c r="G217" s="46"/>
      <c r="H217" s="46"/>
      <c r="I217" s="46"/>
      <c r="J217" s="46"/>
      <c r="K217" s="46"/>
      <c r="L217" s="46"/>
      <c r="M217" s="46"/>
      <c r="N217" s="46"/>
      <c r="O217" s="46"/>
      <c r="P217" s="46"/>
      <c r="Q217" s="46"/>
      <c r="R217" s="46"/>
      <c r="T217" s="46"/>
      <c r="U217" s="46"/>
      <c r="V217" s="46"/>
      <c r="W217" s="46"/>
      <c r="X217" s="46"/>
      <c r="Y217" s="46"/>
      <c r="Z217" s="46"/>
      <c r="AA217" s="46"/>
      <c r="AB217" s="46"/>
      <c r="AC217" s="46"/>
      <c r="AD217" s="46"/>
      <c r="AE217" s="46"/>
    </row>
    <row r="218" spans="1:31" s="64" customFormat="1" ht="18.75">
      <c r="A218" s="92"/>
      <c r="B218" s="62"/>
      <c r="C218" s="46"/>
      <c r="D218" s="46"/>
      <c r="E218" s="46"/>
      <c r="F218" s="46"/>
      <c r="G218" s="46"/>
      <c r="H218" s="46"/>
      <c r="I218" s="46"/>
      <c r="J218" s="46"/>
      <c r="K218" s="46"/>
      <c r="L218" s="46"/>
      <c r="M218" s="46"/>
      <c r="N218" s="46"/>
      <c r="O218" s="46"/>
      <c r="P218" s="46"/>
      <c r="Q218" s="46"/>
      <c r="R218" s="46"/>
      <c r="T218" s="46"/>
      <c r="U218" s="46"/>
      <c r="V218" s="46"/>
      <c r="W218" s="46"/>
      <c r="X218" s="46"/>
      <c r="Y218" s="46"/>
      <c r="Z218" s="46"/>
      <c r="AA218" s="46"/>
      <c r="AB218" s="46"/>
      <c r="AC218" s="46"/>
      <c r="AD218" s="46"/>
      <c r="AE218" s="46"/>
    </row>
    <row r="219" spans="1:31" s="64" customFormat="1" ht="18.75">
      <c r="A219" s="92"/>
      <c r="B219" s="62"/>
      <c r="C219" s="46"/>
      <c r="D219" s="46"/>
      <c r="E219" s="46"/>
      <c r="F219" s="46"/>
      <c r="G219" s="46"/>
      <c r="H219" s="46"/>
      <c r="I219" s="46"/>
      <c r="J219" s="46"/>
      <c r="K219" s="46"/>
      <c r="L219" s="46"/>
      <c r="M219" s="46"/>
      <c r="N219" s="46"/>
      <c r="O219" s="46"/>
      <c r="P219" s="46"/>
      <c r="Q219" s="46"/>
      <c r="R219" s="46"/>
      <c r="T219" s="46"/>
      <c r="U219" s="46"/>
      <c r="V219" s="46"/>
      <c r="W219" s="46"/>
      <c r="X219" s="46"/>
      <c r="Y219" s="46"/>
      <c r="Z219" s="46"/>
      <c r="AA219" s="46"/>
      <c r="AB219" s="46"/>
      <c r="AC219" s="46"/>
      <c r="AD219" s="46"/>
      <c r="AE219" s="46"/>
    </row>
    <row r="220" spans="1:31" s="64" customFormat="1" ht="18.75">
      <c r="A220" s="92"/>
      <c r="B220" s="62"/>
      <c r="C220" s="46"/>
      <c r="D220" s="46"/>
      <c r="E220" s="46"/>
      <c r="F220" s="46"/>
      <c r="G220" s="46"/>
      <c r="H220" s="46"/>
      <c r="I220" s="46"/>
      <c r="J220" s="46"/>
      <c r="K220" s="46"/>
      <c r="L220" s="46"/>
      <c r="M220" s="46"/>
      <c r="N220" s="46"/>
      <c r="O220" s="46"/>
      <c r="P220" s="46"/>
      <c r="Q220" s="46"/>
      <c r="R220" s="46"/>
      <c r="T220" s="46"/>
      <c r="U220" s="46"/>
      <c r="V220" s="46"/>
      <c r="W220" s="46"/>
      <c r="X220" s="46"/>
      <c r="Y220" s="46"/>
      <c r="Z220" s="46"/>
      <c r="AA220" s="46"/>
      <c r="AB220" s="46"/>
      <c r="AC220" s="46"/>
      <c r="AD220" s="46"/>
      <c r="AE220" s="46"/>
    </row>
    <row r="221" spans="1:31" s="64" customFormat="1" ht="18.75">
      <c r="A221" s="92"/>
      <c r="B221" s="62"/>
      <c r="C221" s="46"/>
      <c r="D221" s="46"/>
      <c r="E221" s="46"/>
      <c r="F221" s="46"/>
      <c r="G221" s="46"/>
      <c r="H221" s="46"/>
      <c r="I221" s="46"/>
      <c r="J221" s="46"/>
      <c r="K221" s="46"/>
      <c r="L221" s="46"/>
      <c r="M221" s="46"/>
      <c r="N221" s="46"/>
      <c r="O221" s="46"/>
      <c r="P221" s="46"/>
      <c r="Q221" s="46"/>
      <c r="R221" s="46"/>
      <c r="T221" s="46"/>
      <c r="U221" s="46"/>
      <c r="V221" s="46"/>
      <c r="W221" s="46"/>
      <c r="X221" s="46"/>
      <c r="Y221" s="46"/>
      <c r="Z221" s="46"/>
      <c r="AA221" s="46"/>
      <c r="AB221" s="46"/>
      <c r="AC221" s="46"/>
      <c r="AD221" s="46"/>
      <c r="AE221" s="46"/>
    </row>
    <row r="222" spans="1:31" s="64" customFormat="1" ht="18.75">
      <c r="A222" s="92"/>
      <c r="B222" s="62"/>
      <c r="C222" s="46"/>
      <c r="D222" s="46"/>
      <c r="E222" s="46"/>
      <c r="F222" s="46"/>
      <c r="G222" s="46"/>
      <c r="H222" s="46"/>
      <c r="I222" s="46"/>
      <c r="J222" s="46"/>
      <c r="K222" s="46"/>
      <c r="L222" s="46"/>
      <c r="M222" s="46"/>
      <c r="N222" s="46"/>
      <c r="O222" s="46"/>
      <c r="P222" s="46"/>
      <c r="Q222" s="46"/>
      <c r="R222" s="46"/>
      <c r="T222" s="46"/>
      <c r="U222" s="46"/>
      <c r="V222" s="46"/>
      <c r="W222" s="46"/>
      <c r="X222" s="46"/>
      <c r="Y222" s="46"/>
      <c r="Z222" s="46"/>
      <c r="AA222" s="46"/>
      <c r="AB222" s="46"/>
      <c r="AC222" s="46"/>
      <c r="AD222" s="46"/>
      <c r="AE222" s="46"/>
    </row>
    <row r="223" spans="1:31" s="64" customFormat="1" ht="18.75">
      <c r="A223" s="92"/>
      <c r="B223" s="62"/>
      <c r="C223" s="46"/>
      <c r="D223" s="46"/>
      <c r="E223" s="46"/>
      <c r="F223" s="46"/>
      <c r="G223" s="46"/>
      <c r="H223" s="46"/>
      <c r="I223" s="46"/>
      <c r="J223" s="46"/>
      <c r="K223" s="46"/>
      <c r="L223" s="46"/>
      <c r="M223" s="46"/>
      <c r="N223" s="46"/>
      <c r="O223" s="46"/>
      <c r="P223" s="46"/>
      <c r="Q223" s="46"/>
      <c r="R223" s="46"/>
      <c r="T223" s="46"/>
      <c r="U223" s="46"/>
      <c r="V223" s="46"/>
      <c r="W223" s="46"/>
      <c r="X223" s="46"/>
      <c r="Y223" s="46"/>
      <c r="Z223" s="46"/>
      <c r="AA223" s="46"/>
      <c r="AB223" s="46"/>
      <c r="AC223" s="46"/>
      <c r="AD223" s="46"/>
      <c r="AE223" s="46"/>
    </row>
    <row r="224" spans="1:31" s="64" customFormat="1" ht="18.75">
      <c r="A224" s="92"/>
      <c r="B224" s="62"/>
      <c r="C224" s="46"/>
      <c r="D224" s="46"/>
      <c r="E224" s="46"/>
      <c r="F224" s="46"/>
      <c r="G224" s="46"/>
      <c r="H224" s="46"/>
      <c r="I224" s="46"/>
      <c r="J224" s="46"/>
      <c r="K224" s="46"/>
      <c r="L224" s="46"/>
      <c r="M224" s="46"/>
      <c r="N224" s="46"/>
      <c r="O224" s="46"/>
      <c r="P224" s="46"/>
      <c r="Q224" s="46"/>
      <c r="R224" s="46"/>
      <c r="T224" s="46"/>
      <c r="U224" s="46"/>
      <c r="V224" s="46"/>
      <c r="W224" s="46"/>
      <c r="X224" s="46"/>
      <c r="Y224" s="46"/>
      <c r="Z224" s="46"/>
      <c r="AA224" s="46"/>
      <c r="AB224" s="46"/>
      <c r="AC224" s="46"/>
      <c r="AD224" s="46"/>
      <c r="AE224" s="46"/>
    </row>
    <row r="225" spans="1:31" s="64" customFormat="1" ht="18.75">
      <c r="A225" s="92"/>
      <c r="B225" s="62"/>
      <c r="C225" s="46"/>
      <c r="D225" s="46"/>
      <c r="E225" s="46"/>
      <c r="F225" s="46"/>
      <c r="G225" s="46"/>
      <c r="H225" s="46"/>
      <c r="I225" s="46"/>
      <c r="J225" s="46"/>
      <c r="K225" s="46"/>
      <c r="L225" s="46"/>
      <c r="M225" s="46"/>
      <c r="N225" s="46"/>
      <c r="O225" s="46"/>
      <c r="P225" s="46"/>
      <c r="Q225" s="46"/>
      <c r="R225" s="46"/>
      <c r="T225" s="46"/>
      <c r="U225" s="46"/>
      <c r="V225" s="46"/>
      <c r="W225" s="46"/>
      <c r="X225" s="46"/>
      <c r="Y225" s="46"/>
      <c r="Z225" s="46"/>
      <c r="AA225" s="46"/>
      <c r="AB225" s="46"/>
      <c r="AC225" s="46"/>
      <c r="AD225" s="46"/>
      <c r="AE225" s="46"/>
    </row>
    <row r="226" spans="1:31" s="64" customFormat="1" ht="18.75">
      <c r="A226" s="92"/>
      <c r="B226" s="62"/>
      <c r="C226" s="46"/>
      <c r="D226" s="46"/>
      <c r="E226" s="46"/>
      <c r="F226" s="46"/>
      <c r="G226" s="46"/>
      <c r="H226" s="46"/>
      <c r="I226" s="46"/>
      <c r="J226" s="46"/>
      <c r="K226" s="46"/>
      <c r="L226" s="46"/>
      <c r="M226" s="46"/>
      <c r="N226" s="46"/>
      <c r="O226" s="46"/>
      <c r="P226" s="46"/>
      <c r="Q226" s="46"/>
      <c r="R226" s="46"/>
      <c r="T226" s="46"/>
      <c r="U226" s="46"/>
      <c r="V226" s="46"/>
      <c r="W226" s="46"/>
      <c r="X226" s="46"/>
      <c r="Y226" s="46"/>
      <c r="Z226" s="46"/>
      <c r="AA226" s="46"/>
      <c r="AB226" s="46"/>
      <c r="AC226" s="46"/>
      <c r="AD226" s="46"/>
      <c r="AE226" s="46"/>
    </row>
    <row r="227" spans="1:31" s="64" customFormat="1" ht="18.75">
      <c r="A227" s="92"/>
      <c r="B227" s="62"/>
      <c r="C227" s="46"/>
      <c r="D227" s="46"/>
      <c r="E227" s="46"/>
      <c r="F227" s="46"/>
      <c r="G227" s="46"/>
      <c r="H227" s="46"/>
      <c r="I227" s="46"/>
      <c r="J227" s="46"/>
      <c r="K227" s="46"/>
      <c r="L227" s="46"/>
      <c r="M227" s="46"/>
      <c r="N227" s="46"/>
      <c r="O227" s="46"/>
      <c r="P227" s="46"/>
      <c r="Q227" s="46"/>
      <c r="R227" s="46"/>
      <c r="T227" s="46"/>
      <c r="U227" s="46"/>
      <c r="V227" s="46"/>
      <c r="W227" s="46"/>
      <c r="X227" s="46"/>
      <c r="Y227" s="46"/>
      <c r="Z227" s="46"/>
      <c r="AA227" s="46"/>
      <c r="AB227" s="46"/>
      <c r="AC227" s="46"/>
      <c r="AD227" s="46"/>
      <c r="AE227" s="46"/>
    </row>
    <row r="228" spans="1:31" s="64" customFormat="1" ht="18.75">
      <c r="A228" s="92"/>
      <c r="B228" s="62"/>
      <c r="C228" s="46"/>
      <c r="D228" s="46"/>
      <c r="E228" s="46"/>
      <c r="F228" s="46"/>
      <c r="G228" s="46"/>
      <c r="H228" s="46"/>
      <c r="I228" s="46"/>
      <c r="J228" s="46"/>
      <c r="K228" s="46"/>
      <c r="L228" s="46"/>
      <c r="M228" s="46"/>
      <c r="N228" s="46"/>
      <c r="O228" s="46"/>
      <c r="P228" s="46"/>
      <c r="Q228" s="46"/>
      <c r="R228" s="46"/>
      <c r="T228" s="46"/>
      <c r="U228" s="46"/>
      <c r="V228" s="46"/>
      <c r="W228" s="46"/>
      <c r="X228" s="46"/>
      <c r="Y228" s="46"/>
      <c r="Z228" s="46"/>
      <c r="AA228" s="46"/>
      <c r="AB228" s="46"/>
      <c r="AC228" s="46"/>
      <c r="AD228" s="46"/>
      <c r="AE228" s="46"/>
    </row>
    <row r="229" spans="1:31" s="64" customFormat="1" ht="18.75">
      <c r="A229" s="92"/>
      <c r="B229" s="62"/>
      <c r="C229" s="46"/>
      <c r="D229" s="46"/>
      <c r="E229" s="46"/>
      <c r="F229" s="46"/>
      <c r="G229" s="46"/>
      <c r="H229" s="46"/>
      <c r="I229" s="46"/>
      <c r="J229" s="46"/>
      <c r="K229" s="46"/>
      <c r="L229" s="46"/>
      <c r="M229" s="46"/>
      <c r="N229" s="46"/>
      <c r="O229" s="46"/>
      <c r="P229" s="46"/>
      <c r="Q229" s="46"/>
      <c r="R229" s="46"/>
      <c r="T229" s="46"/>
      <c r="U229" s="46"/>
      <c r="V229" s="46"/>
      <c r="W229" s="46"/>
      <c r="X229" s="46"/>
      <c r="Y229" s="46"/>
      <c r="Z229" s="46"/>
      <c r="AA229" s="46"/>
      <c r="AB229" s="46"/>
      <c r="AC229" s="46"/>
      <c r="AD229" s="46"/>
      <c r="AE229" s="46"/>
    </row>
    <row r="230" spans="1:31" s="64" customFormat="1" ht="18.75">
      <c r="A230" s="92"/>
      <c r="B230" s="62"/>
      <c r="C230" s="46"/>
      <c r="D230" s="46"/>
      <c r="E230" s="46"/>
      <c r="F230" s="46"/>
      <c r="G230" s="46"/>
      <c r="H230" s="46"/>
      <c r="I230" s="46"/>
      <c r="J230" s="46"/>
      <c r="K230" s="46"/>
      <c r="L230" s="46"/>
      <c r="M230" s="46"/>
      <c r="N230" s="46"/>
      <c r="O230" s="46"/>
      <c r="P230" s="46"/>
      <c r="Q230" s="46"/>
      <c r="R230" s="46"/>
      <c r="T230" s="46"/>
      <c r="U230" s="46"/>
      <c r="V230" s="46"/>
      <c r="W230" s="46"/>
      <c r="X230" s="46"/>
      <c r="Y230" s="46"/>
      <c r="Z230" s="46"/>
      <c r="AA230" s="46"/>
      <c r="AB230" s="46"/>
      <c r="AC230" s="46"/>
      <c r="AD230" s="46"/>
      <c r="AE230" s="46"/>
    </row>
    <row r="231" spans="1:31" s="64" customFormat="1" ht="18.75">
      <c r="A231" s="92"/>
      <c r="B231" s="62"/>
      <c r="C231" s="46"/>
      <c r="D231" s="46"/>
      <c r="E231" s="46"/>
      <c r="F231" s="46"/>
      <c r="G231" s="46"/>
      <c r="H231" s="46"/>
      <c r="I231" s="46"/>
      <c r="J231" s="46"/>
      <c r="K231" s="46"/>
      <c r="L231" s="46"/>
      <c r="M231" s="46"/>
      <c r="N231" s="46"/>
      <c r="O231" s="46"/>
      <c r="P231" s="46"/>
      <c r="Q231" s="46"/>
      <c r="R231" s="46"/>
      <c r="T231" s="46"/>
      <c r="U231" s="46"/>
      <c r="V231" s="46"/>
      <c r="W231" s="46"/>
      <c r="X231" s="46"/>
      <c r="Y231" s="46"/>
      <c r="Z231" s="46"/>
      <c r="AA231" s="46"/>
      <c r="AB231" s="46"/>
      <c r="AC231" s="46"/>
      <c r="AD231" s="46"/>
      <c r="AE231" s="46"/>
    </row>
    <row r="232" spans="1:31" s="64" customFormat="1" ht="18.75">
      <c r="A232" s="92"/>
      <c r="B232" s="62"/>
      <c r="C232" s="46"/>
      <c r="D232" s="46"/>
      <c r="E232" s="46"/>
      <c r="F232" s="46"/>
      <c r="G232" s="46"/>
      <c r="H232" s="46"/>
      <c r="I232" s="46"/>
      <c r="J232" s="46"/>
      <c r="K232" s="46"/>
      <c r="L232" s="46"/>
      <c r="M232" s="46"/>
      <c r="N232" s="46"/>
      <c r="O232" s="46"/>
      <c r="P232" s="46"/>
      <c r="Q232" s="46"/>
      <c r="R232" s="46"/>
      <c r="T232" s="46"/>
      <c r="U232" s="46"/>
      <c r="V232" s="46"/>
      <c r="W232" s="46"/>
      <c r="X232" s="46"/>
      <c r="Y232" s="46"/>
      <c r="Z232" s="46"/>
      <c r="AA232" s="46"/>
      <c r="AB232" s="46"/>
      <c r="AC232" s="46"/>
      <c r="AD232" s="46"/>
      <c r="AE232" s="46"/>
    </row>
    <row r="233" spans="1:31" s="64" customFormat="1" ht="18.75">
      <c r="A233" s="92"/>
      <c r="B233" s="62"/>
      <c r="C233" s="46"/>
      <c r="D233" s="46"/>
      <c r="E233" s="46"/>
      <c r="F233" s="46"/>
      <c r="G233" s="46"/>
      <c r="H233" s="46"/>
      <c r="I233" s="46"/>
      <c r="J233" s="46"/>
      <c r="K233" s="46"/>
      <c r="L233" s="46"/>
      <c r="M233" s="46"/>
      <c r="N233" s="46"/>
      <c r="O233" s="46"/>
      <c r="P233" s="46"/>
      <c r="Q233" s="46"/>
      <c r="R233" s="46"/>
      <c r="T233" s="46"/>
      <c r="U233" s="46"/>
      <c r="V233" s="46"/>
      <c r="W233" s="46"/>
      <c r="X233" s="46"/>
      <c r="Y233" s="46"/>
      <c r="Z233" s="46"/>
      <c r="AA233" s="46"/>
      <c r="AB233" s="46"/>
      <c r="AC233" s="46"/>
      <c r="AD233" s="46"/>
      <c r="AE233" s="46"/>
    </row>
    <row r="234" spans="1:31" s="64" customFormat="1" ht="18.75">
      <c r="A234" s="92"/>
      <c r="B234" s="62"/>
      <c r="C234" s="46"/>
      <c r="D234" s="46"/>
      <c r="E234" s="46"/>
      <c r="F234" s="46"/>
      <c r="G234" s="46"/>
      <c r="H234" s="46"/>
      <c r="I234" s="46"/>
      <c r="J234" s="46"/>
      <c r="K234" s="46"/>
      <c r="L234" s="46"/>
      <c r="M234" s="46"/>
      <c r="N234" s="46"/>
      <c r="O234" s="46"/>
      <c r="P234" s="46"/>
      <c r="Q234" s="46"/>
      <c r="R234" s="46"/>
      <c r="T234" s="46"/>
      <c r="U234" s="46"/>
      <c r="V234" s="46"/>
      <c r="W234" s="46"/>
      <c r="X234" s="46"/>
      <c r="Y234" s="46"/>
      <c r="Z234" s="46"/>
      <c r="AA234" s="46"/>
      <c r="AB234" s="46"/>
      <c r="AC234" s="46"/>
      <c r="AD234" s="46"/>
      <c r="AE234" s="46"/>
    </row>
    <row r="235" spans="1:31" s="64" customFormat="1" ht="18.75">
      <c r="A235" s="92"/>
      <c r="B235" s="62"/>
      <c r="C235" s="46"/>
      <c r="D235" s="46"/>
      <c r="E235" s="46"/>
      <c r="F235" s="46"/>
      <c r="G235" s="46"/>
      <c r="H235" s="46"/>
      <c r="I235" s="46"/>
      <c r="J235" s="46"/>
      <c r="K235" s="46"/>
      <c r="L235" s="46"/>
      <c r="M235" s="46"/>
      <c r="N235" s="46"/>
      <c r="O235" s="46"/>
      <c r="P235" s="46"/>
      <c r="Q235" s="46"/>
      <c r="R235" s="46"/>
      <c r="T235" s="46"/>
      <c r="U235" s="46"/>
      <c r="V235" s="46"/>
      <c r="W235" s="46"/>
      <c r="X235" s="46"/>
      <c r="Y235" s="46"/>
      <c r="Z235" s="46"/>
      <c r="AA235" s="46"/>
      <c r="AB235" s="46"/>
      <c r="AC235" s="46"/>
      <c r="AD235" s="46"/>
      <c r="AE235" s="46"/>
    </row>
    <row r="236" spans="1:31" s="64" customFormat="1" ht="18.75">
      <c r="A236" s="92"/>
      <c r="B236" s="62"/>
      <c r="C236" s="46"/>
      <c r="D236" s="46"/>
      <c r="E236" s="46"/>
      <c r="F236" s="46"/>
      <c r="G236" s="46"/>
      <c r="H236" s="46"/>
      <c r="I236" s="46"/>
      <c r="J236" s="46"/>
      <c r="K236" s="46"/>
      <c r="L236" s="46"/>
      <c r="M236" s="46"/>
      <c r="N236" s="46"/>
      <c r="O236" s="46"/>
      <c r="P236" s="46"/>
      <c r="Q236" s="46"/>
      <c r="R236" s="46"/>
      <c r="T236" s="46"/>
      <c r="U236" s="46"/>
      <c r="V236" s="46"/>
      <c r="W236" s="46"/>
      <c r="X236" s="46"/>
      <c r="Y236" s="46"/>
      <c r="Z236" s="46"/>
      <c r="AA236" s="46"/>
      <c r="AB236" s="46"/>
      <c r="AC236" s="46"/>
      <c r="AD236" s="46"/>
      <c r="AE236" s="46"/>
    </row>
    <row r="237" spans="1:31" s="64" customFormat="1" ht="18.75">
      <c r="A237" s="92"/>
      <c r="B237" s="62"/>
      <c r="C237" s="46"/>
      <c r="D237" s="46"/>
      <c r="E237" s="46"/>
      <c r="F237" s="46"/>
      <c r="G237" s="46"/>
      <c r="H237" s="46"/>
      <c r="I237" s="46"/>
      <c r="J237" s="46"/>
      <c r="K237" s="46"/>
      <c r="L237" s="46"/>
      <c r="M237" s="46"/>
      <c r="N237" s="46"/>
      <c r="O237" s="46"/>
      <c r="P237" s="46"/>
      <c r="Q237" s="46"/>
      <c r="R237" s="46"/>
      <c r="T237" s="46"/>
      <c r="U237" s="46"/>
      <c r="V237" s="46"/>
      <c r="W237" s="46"/>
      <c r="X237" s="46"/>
      <c r="Y237" s="46"/>
      <c r="Z237" s="46"/>
      <c r="AA237" s="46"/>
      <c r="AB237" s="46"/>
      <c r="AC237" s="46"/>
      <c r="AD237" s="46"/>
      <c r="AE237" s="46"/>
    </row>
    <row r="238" spans="1:31" s="64" customFormat="1" ht="18.75">
      <c r="A238" s="92"/>
      <c r="B238" s="62"/>
      <c r="C238" s="46"/>
      <c r="D238" s="46"/>
      <c r="E238" s="46"/>
      <c r="F238" s="46"/>
      <c r="G238" s="46"/>
      <c r="H238" s="46"/>
      <c r="I238" s="46"/>
      <c r="J238" s="46"/>
      <c r="K238" s="46"/>
      <c r="L238" s="46"/>
      <c r="M238" s="46"/>
      <c r="N238" s="46"/>
      <c r="O238" s="46"/>
      <c r="P238" s="46"/>
      <c r="Q238" s="46"/>
      <c r="R238" s="46"/>
      <c r="T238" s="46"/>
      <c r="U238" s="46"/>
      <c r="V238" s="46"/>
      <c r="W238" s="46"/>
      <c r="X238" s="46"/>
      <c r="Y238" s="46"/>
      <c r="Z238" s="46"/>
      <c r="AA238" s="46"/>
      <c r="AB238" s="46"/>
      <c r="AC238" s="46"/>
      <c r="AD238" s="46"/>
      <c r="AE238" s="46"/>
    </row>
    <row r="239" spans="1:31" s="64" customFormat="1" ht="18.75">
      <c r="A239" s="92"/>
      <c r="B239" s="62"/>
      <c r="C239" s="46"/>
      <c r="D239" s="46"/>
      <c r="E239" s="46"/>
      <c r="F239" s="46"/>
      <c r="G239" s="46"/>
      <c r="H239" s="46"/>
      <c r="I239" s="46"/>
      <c r="J239" s="46"/>
      <c r="K239" s="46"/>
      <c r="L239" s="46"/>
      <c r="M239" s="46"/>
      <c r="N239" s="46"/>
      <c r="O239" s="46"/>
      <c r="P239" s="46"/>
      <c r="Q239" s="46"/>
      <c r="R239" s="46"/>
      <c r="T239" s="46"/>
      <c r="U239" s="46"/>
      <c r="V239" s="46"/>
      <c r="W239" s="46"/>
      <c r="X239" s="46"/>
      <c r="Y239" s="46"/>
      <c r="Z239" s="46"/>
      <c r="AA239" s="46"/>
      <c r="AB239" s="46"/>
      <c r="AC239" s="46"/>
      <c r="AD239" s="46"/>
      <c r="AE239" s="46"/>
    </row>
    <row r="240" spans="1:31" s="64" customFormat="1" ht="18.75">
      <c r="A240" s="92"/>
      <c r="B240" s="62"/>
      <c r="C240" s="46"/>
      <c r="D240" s="46"/>
      <c r="E240" s="46"/>
      <c r="F240" s="46"/>
      <c r="G240" s="46"/>
      <c r="H240" s="46"/>
      <c r="I240" s="46"/>
      <c r="J240" s="46"/>
      <c r="K240" s="46"/>
      <c r="L240" s="46"/>
      <c r="M240" s="46"/>
      <c r="N240" s="46"/>
      <c r="O240" s="46"/>
      <c r="P240" s="46"/>
      <c r="Q240" s="46"/>
      <c r="R240" s="46"/>
      <c r="T240" s="46"/>
      <c r="U240" s="46"/>
      <c r="V240" s="46"/>
      <c r="W240" s="46"/>
      <c r="X240" s="46"/>
      <c r="Y240" s="46"/>
      <c r="Z240" s="46"/>
      <c r="AA240" s="46"/>
      <c r="AB240" s="46"/>
      <c r="AC240" s="46"/>
      <c r="AD240" s="46"/>
      <c r="AE240" s="46"/>
    </row>
    <row r="241" spans="1:31" s="64" customFormat="1" ht="18.75">
      <c r="A241" s="92"/>
      <c r="B241" s="62"/>
      <c r="C241" s="46"/>
      <c r="D241" s="46"/>
      <c r="E241" s="46"/>
      <c r="F241" s="46"/>
      <c r="G241" s="46"/>
      <c r="H241" s="46"/>
      <c r="I241" s="46"/>
      <c r="J241" s="46"/>
      <c r="K241" s="46"/>
      <c r="L241" s="46"/>
      <c r="M241" s="46"/>
      <c r="N241" s="46"/>
      <c r="O241" s="46"/>
      <c r="P241" s="46"/>
      <c r="Q241" s="46"/>
      <c r="R241" s="46"/>
      <c r="T241" s="46"/>
      <c r="U241" s="46"/>
      <c r="V241" s="46"/>
      <c r="W241" s="46"/>
      <c r="X241" s="46"/>
      <c r="Y241" s="46"/>
      <c r="Z241" s="46"/>
      <c r="AA241" s="46"/>
      <c r="AB241" s="46"/>
      <c r="AC241" s="46"/>
      <c r="AD241" s="46"/>
      <c r="AE241" s="46"/>
    </row>
    <row r="242" spans="1:31" s="64" customFormat="1" ht="18.75">
      <c r="A242" s="92"/>
      <c r="B242" s="62"/>
      <c r="C242" s="46"/>
      <c r="D242" s="46"/>
      <c r="E242" s="46"/>
      <c r="F242" s="46"/>
      <c r="G242" s="46"/>
      <c r="H242" s="46"/>
      <c r="I242" s="46"/>
      <c r="J242" s="46"/>
      <c r="K242" s="46"/>
      <c r="L242" s="46"/>
      <c r="M242" s="46"/>
      <c r="N242" s="46"/>
      <c r="O242" s="46"/>
      <c r="P242" s="46"/>
      <c r="Q242" s="46"/>
      <c r="R242" s="46"/>
      <c r="T242" s="46"/>
      <c r="U242" s="46"/>
      <c r="V242" s="46"/>
      <c r="W242" s="46"/>
      <c r="X242" s="46"/>
      <c r="Y242" s="46"/>
      <c r="Z242" s="46"/>
      <c r="AA242" s="46"/>
      <c r="AB242" s="46"/>
      <c r="AC242" s="46"/>
      <c r="AD242" s="46"/>
      <c r="AE242" s="46"/>
    </row>
    <row r="243" spans="1:31" s="64" customFormat="1" ht="18.75">
      <c r="A243" s="92"/>
      <c r="B243" s="62"/>
      <c r="C243" s="46"/>
      <c r="D243" s="46"/>
      <c r="E243" s="46"/>
      <c r="F243" s="46"/>
      <c r="G243" s="46"/>
      <c r="H243" s="46"/>
      <c r="I243" s="46"/>
      <c r="J243" s="46"/>
      <c r="K243" s="46"/>
      <c r="L243" s="46"/>
      <c r="M243" s="46"/>
      <c r="N243" s="46"/>
      <c r="O243" s="46"/>
      <c r="P243" s="46"/>
      <c r="Q243" s="46"/>
      <c r="R243" s="46"/>
      <c r="T243" s="46"/>
      <c r="U243" s="46"/>
      <c r="V243" s="46"/>
      <c r="W243" s="46"/>
      <c r="X243" s="46"/>
      <c r="Y243" s="46"/>
      <c r="Z243" s="46"/>
      <c r="AA243" s="46"/>
      <c r="AB243" s="46"/>
      <c r="AC243" s="46"/>
      <c r="AD243" s="46"/>
      <c r="AE243" s="46"/>
    </row>
    <row r="244" spans="1:31" s="64" customFormat="1" ht="18.75">
      <c r="A244" s="92"/>
      <c r="B244" s="62"/>
      <c r="C244" s="46"/>
      <c r="D244" s="46"/>
      <c r="E244" s="46"/>
      <c r="F244" s="46"/>
      <c r="G244" s="46"/>
      <c r="H244" s="46"/>
      <c r="I244" s="46"/>
      <c r="J244" s="46"/>
      <c r="K244" s="46"/>
      <c r="L244" s="46"/>
      <c r="M244" s="46"/>
      <c r="N244" s="46"/>
      <c r="O244" s="46"/>
      <c r="P244" s="46"/>
      <c r="Q244" s="46"/>
      <c r="R244" s="46"/>
      <c r="T244" s="46"/>
      <c r="U244" s="46"/>
      <c r="V244" s="46"/>
      <c r="W244" s="46"/>
      <c r="X244" s="46"/>
      <c r="Y244" s="46"/>
      <c r="Z244" s="46"/>
      <c r="AA244" s="46"/>
      <c r="AB244" s="46"/>
      <c r="AC244" s="46"/>
      <c r="AD244" s="46"/>
      <c r="AE244" s="46"/>
    </row>
    <row r="245" spans="1:31" s="64" customFormat="1" ht="18.75">
      <c r="A245" s="92"/>
      <c r="B245" s="62"/>
      <c r="C245" s="46"/>
      <c r="D245" s="46"/>
      <c r="E245" s="46"/>
      <c r="F245" s="46"/>
      <c r="G245" s="46"/>
      <c r="H245" s="46"/>
      <c r="I245" s="46"/>
      <c r="J245" s="46"/>
      <c r="K245" s="46"/>
      <c r="L245" s="46"/>
      <c r="M245" s="46"/>
      <c r="N245" s="46"/>
      <c r="O245" s="46"/>
      <c r="P245" s="46"/>
      <c r="Q245" s="46"/>
      <c r="R245" s="46"/>
      <c r="T245" s="46"/>
      <c r="U245" s="46"/>
      <c r="V245" s="46"/>
      <c r="W245" s="46"/>
      <c r="X245" s="46"/>
      <c r="Y245" s="46"/>
      <c r="Z245" s="46"/>
      <c r="AA245" s="46"/>
      <c r="AB245" s="46"/>
      <c r="AC245" s="46"/>
      <c r="AD245" s="46"/>
      <c r="AE245" s="46"/>
    </row>
    <row r="246" spans="1:31" s="64" customFormat="1" ht="18.75">
      <c r="A246" s="92"/>
      <c r="B246" s="62"/>
      <c r="C246" s="46"/>
      <c r="D246" s="46"/>
      <c r="E246" s="46"/>
      <c r="F246" s="46"/>
      <c r="G246" s="46"/>
      <c r="H246" s="46"/>
      <c r="I246" s="46"/>
      <c r="J246" s="46"/>
      <c r="K246" s="46"/>
      <c r="L246" s="46"/>
      <c r="M246" s="46"/>
      <c r="N246" s="46"/>
      <c r="O246" s="46"/>
      <c r="P246" s="46"/>
      <c r="Q246" s="46"/>
      <c r="R246" s="46"/>
      <c r="T246" s="46"/>
      <c r="U246" s="46"/>
      <c r="V246" s="46"/>
      <c r="W246" s="46"/>
      <c r="X246" s="46"/>
      <c r="Y246" s="46"/>
      <c r="Z246" s="46"/>
      <c r="AA246" s="46"/>
      <c r="AB246" s="46"/>
      <c r="AC246" s="46"/>
      <c r="AD246" s="46"/>
      <c r="AE246" s="46"/>
    </row>
    <row r="247" spans="1:31" s="64" customFormat="1" ht="18.75">
      <c r="A247" s="92"/>
      <c r="B247" s="62"/>
      <c r="C247" s="46"/>
      <c r="D247" s="46"/>
      <c r="E247" s="46"/>
      <c r="F247" s="46"/>
      <c r="G247" s="46"/>
      <c r="H247" s="46"/>
      <c r="I247" s="46"/>
      <c r="J247" s="46"/>
      <c r="K247" s="46"/>
      <c r="L247" s="46"/>
      <c r="M247" s="46"/>
      <c r="N247" s="46"/>
      <c r="O247" s="46"/>
      <c r="P247" s="46"/>
      <c r="Q247" s="46"/>
      <c r="R247" s="46"/>
      <c r="T247" s="46"/>
      <c r="U247" s="46"/>
      <c r="V247" s="46"/>
      <c r="W247" s="46"/>
      <c r="X247" s="46"/>
      <c r="Y247" s="46"/>
      <c r="Z247" s="46"/>
      <c r="AA247" s="46"/>
      <c r="AB247" s="46"/>
      <c r="AC247" s="46"/>
      <c r="AD247" s="46"/>
      <c r="AE247" s="46"/>
    </row>
    <row r="248" spans="1:31" s="64" customFormat="1" ht="18.75">
      <c r="A248" s="92"/>
      <c r="B248" s="62"/>
      <c r="C248" s="46"/>
      <c r="D248" s="46"/>
      <c r="E248" s="46"/>
      <c r="F248" s="46"/>
      <c r="G248" s="46"/>
      <c r="H248" s="46"/>
      <c r="I248" s="46"/>
      <c r="J248" s="46"/>
      <c r="K248" s="46"/>
      <c r="L248" s="46"/>
      <c r="M248" s="46"/>
      <c r="N248" s="46"/>
      <c r="O248" s="46"/>
      <c r="P248" s="46"/>
      <c r="Q248" s="46"/>
      <c r="R248" s="46"/>
      <c r="T248" s="46"/>
      <c r="U248" s="46"/>
      <c r="V248" s="46"/>
      <c r="W248" s="46"/>
      <c r="X248" s="46"/>
      <c r="Y248" s="46"/>
      <c r="Z248" s="46"/>
      <c r="AA248" s="46"/>
      <c r="AB248" s="46"/>
      <c r="AC248" s="46"/>
      <c r="AD248" s="46"/>
      <c r="AE248" s="46"/>
    </row>
    <row r="249" spans="1:31" s="64" customFormat="1" ht="18.75">
      <c r="A249" s="92"/>
      <c r="B249" s="62"/>
      <c r="C249" s="46"/>
      <c r="D249" s="46"/>
      <c r="E249" s="46"/>
      <c r="F249" s="46"/>
      <c r="G249" s="46"/>
      <c r="H249" s="46"/>
      <c r="I249" s="46"/>
      <c r="J249" s="46"/>
      <c r="K249" s="46"/>
      <c r="L249" s="46"/>
      <c r="M249" s="46"/>
      <c r="N249" s="46"/>
      <c r="O249" s="46"/>
      <c r="P249" s="46"/>
      <c r="Q249" s="46"/>
      <c r="R249" s="46"/>
      <c r="T249" s="46"/>
      <c r="U249" s="46"/>
      <c r="V249" s="46"/>
      <c r="W249" s="46"/>
      <c r="X249" s="46"/>
      <c r="Y249" s="46"/>
      <c r="Z249" s="46"/>
      <c r="AA249" s="46"/>
      <c r="AB249" s="46"/>
      <c r="AC249" s="46"/>
      <c r="AD249" s="46"/>
      <c r="AE249" s="46"/>
    </row>
    <row r="250" spans="1:31" s="64" customFormat="1" ht="18.75">
      <c r="A250" s="92"/>
      <c r="B250" s="62"/>
      <c r="C250" s="46"/>
      <c r="D250" s="46"/>
      <c r="E250" s="46"/>
      <c r="F250" s="46"/>
      <c r="G250" s="46"/>
      <c r="H250" s="46"/>
      <c r="I250" s="46"/>
      <c r="J250" s="46"/>
      <c r="K250" s="46"/>
      <c r="L250" s="46"/>
      <c r="M250" s="46"/>
      <c r="N250" s="46"/>
      <c r="O250" s="46"/>
      <c r="P250" s="46"/>
      <c r="Q250" s="46"/>
      <c r="R250" s="46"/>
      <c r="T250" s="46"/>
      <c r="U250" s="46"/>
      <c r="V250" s="46"/>
      <c r="W250" s="46"/>
      <c r="X250" s="46"/>
      <c r="Y250" s="46"/>
      <c r="Z250" s="46"/>
      <c r="AA250" s="46"/>
      <c r="AB250" s="46"/>
      <c r="AC250" s="46"/>
      <c r="AD250" s="46"/>
      <c r="AE250" s="46"/>
    </row>
    <row r="251" spans="1:31" s="64" customFormat="1" ht="18.75">
      <c r="A251" s="92"/>
      <c r="B251" s="62"/>
      <c r="C251" s="46"/>
      <c r="D251" s="46"/>
      <c r="E251" s="46"/>
      <c r="F251" s="46"/>
      <c r="G251" s="46"/>
      <c r="H251" s="46"/>
      <c r="I251" s="46"/>
      <c r="J251" s="46"/>
      <c r="K251" s="46"/>
      <c r="L251" s="46"/>
      <c r="M251" s="46"/>
      <c r="N251" s="46"/>
      <c r="O251" s="46"/>
      <c r="P251" s="46"/>
      <c r="Q251" s="46"/>
      <c r="R251" s="46"/>
      <c r="T251" s="46"/>
      <c r="U251" s="46"/>
      <c r="V251" s="46"/>
      <c r="W251" s="46"/>
      <c r="X251" s="46"/>
      <c r="Y251" s="46"/>
      <c r="Z251" s="46"/>
      <c r="AA251" s="46"/>
      <c r="AB251" s="46"/>
      <c r="AC251" s="46"/>
      <c r="AD251" s="46"/>
      <c r="AE251" s="46"/>
    </row>
    <row r="252" spans="1:31" s="64" customFormat="1" ht="18.75">
      <c r="A252" s="92"/>
      <c r="B252" s="62"/>
      <c r="C252" s="46"/>
      <c r="D252" s="46"/>
      <c r="E252" s="46"/>
      <c r="F252" s="46"/>
      <c r="G252" s="46"/>
      <c r="H252" s="46"/>
      <c r="I252" s="46"/>
      <c r="J252" s="46"/>
      <c r="K252" s="46"/>
      <c r="L252" s="46"/>
      <c r="M252" s="46"/>
      <c r="N252" s="46"/>
      <c r="O252" s="46"/>
      <c r="P252" s="46"/>
      <c r="Q252" s="46"/>
      <c r="R252" s="46"/>
      <c r="T252" s="46"/>
      <c r="U252" s="46"/>
      <c r="V252" s="46"/>
      <c r="W252" s="46"/>
      <c r="X252" s="46"/>
      <c r="Y252" s="46"/>
      <c r="Z252" s="46"/>
      <c r="AA252" s="46"/>
      <c r="AB252" s="46"/>
      <c r="AC252" s="46"/>
      <c r="AD252" s="46"/>
      <c r="AE252" s="46"/>
    </row>
    <row r="253" spans="1:31" s="64" customFormat="1" ht="18.75">
      <c r="A253" s="92"/>
      <c r="B253" s="62"/>
      <c r="C253" s="46"/>
      <c r="D253" s="46"/>
      <c r="E253" s="46"/>
      <c r="F253" s="46"/>
      <c r="G253" s="46"/>
      <c r="H253" s="46"/>
      <c r="I253" s="46"/>
      <c r="J253" s="46"/>
      <c r="K253" s="46"/>
      <c r="L253" s="46"/>
      <c r="M253" s="46"/>
      <c r="N253" s="46"/>
      <c r="O253" s="46"/>
      <c r="P253" s="46"/>
      <c r="Q253" s="46"/>
      <c r="R253" s="46"/>
      <c r="T253" s="46"/>
      <c r="U253" s="46"/>
      <c r="V253" s="46"/>
      <c r="W253" s="46"/>
      <c r="X253" s="46"/>
      <c r="Y253" s="46"/>
      <c r="Z253" s="46"/>
      <c r="AA253" s="46"/>
      <c r="AB253" s="46"/>
      <c r="AC253" s="46"/>
      <c r="AD253" s="46"/>
      <c r="AE253" s="46"/>
    </row>
    <row r="254" spans="1:31" s="64" customFormat="1" ht="18.75">
      <c r="A254" s="92"/>
      <c r="B254" s="62"/>
      <c r="C254" s="46"/>
      <c r="D254" s="46"/>
      <c r="E254" s="46"/>
      <c r="F254" s="46"/>
      <c r="G254" s="46"/>
      <c r="H254" s="46"/>
      <c r="I254" s="46"/>
      <c r="J254" s="46"/>
      <c r="K254" s="46"/>
      <c r="L254" s="46"/>
      <c r="M254" s="46"/>
      <c r="N254" s="46"/>
      <c r="O254" s="46"/>
      <c r="P254" s="46"/>
      <c r="Q254" s="46"/>
      <c r="R254" s="46"/>
      <c r="T254" s="46"/>
      <c r="U254" s="46"/>
      <c r="V254" s="46"/>
      <c r="W254" s="46"/>
      <c r="X254" s="46"/>
      <c r="Y254" s="46"/>
      <c r="Z254" s="46"/>
      <c r="AA254" s="46"/>
      <c r="AB254" s="46"/>
      <c r="AC254" s="46"/>
      <c r="AD254" s="46"/>
      <c r="AE254" s="46"/>
    </row>
    <row r="255" spans="1:31" s="64" customFormat="1" ht="18.75">
      <c r="A255" s="92"/>
      <c r="B255" s="62"/>
      <c r="C255" s="46"/>
      <c r="D255" s="46"/>
      <c r="E255" s="46"/>
      <c r="F255" s="46"/>
      <c r="G255" s="46"/>
      <c r="H255" s="46"/>
      <c r="I255" s="46"/>
      <c r="J255" s="46"/>
      <c r="K255" s="46"/>
      <c r="L255" s="46"/>
      <c r="M255" s="46"/>
      <c r="N255" s="46"/>
      <c r="O255" s="46"/>
      <c r="P255" s="46"/>
      <c r="Q255" s="46"/>
      <c r="R255" s="46"/>
      <c r="T255" s="46"/>
      <c r="U255" s="46"/>
      <c r="V255" s="46"/>
      <c r="W255" s="46"/>
      <c r="X255" s="46"/>
      <c r="Y255" s="46"/>
      <c r="Z255" s="46"/>
      <c r="AA255" s="46"/>
      <c r="AB255" s="46"/>
      <c r="AC255" s="46"/>
      <c r="AD255" s="46"/>
      <c r="AE255" s="46"/>
    </row>
    <row r="256" spans="1:31" s="64" customFormat="1" ht="18.75">
      <c r="A256" s="92"/>
      <c r="B256" s="62"/>
      <c r="C256" s="46"/>
      <c r="D256" s="46"/>
      <c r="E256" s="46"/>
      <c r="F256" s="46"/>
      <c r="G256" s="46"/>
      <c r="H256" s="46"/>
      <c r="I256" s="46"/>
      <c r="J256" s="46"/>
      <c r="K256" s="46"/>
      <c r="L256" s="46"/>
      <c r="M256" s="46"/>
      <c r="N256" s="46"/>
      <c r="O256" s="46"/>
      <c r="P256" s="46"/>
      <c r="Q256" s="46"/>
      <c r="R256" s="46"/>
      <c r="T256" s="46"/>
      <c r="U256" s="46"/>
      <c r="V256" s="46"/>
      <c r="W256" s="46"/>
      <c r="X256" s="46"/>
      <c r="Y256" s="46"/>
      <c r="Z256" s="46"/>
      <c r="AA256" s="46"/>
      <c r="AB256" s="46"/>
      <c r="AC256" s="46"/>
      <c r="AD256" s="46"/>
      <c r="AE256" s="46"/>
    </row>
    <row r="257" spans="1:31" s="64" customFormat="1" ht="18.75">
      <c r="A257" s="92"/>
      <c r="B257" s="62"/>
      <c r="C257" s="46"/>
      <c r="D257" s="46"/>
      <c r="E257" s="46"/>
      <c r="F257" s="46"/>
      <c r="G257" s="46"/>
      <c r="H257" s="46"/>
      <c r="I257" s="46"/>
      <c r="J257" s="46"/>
      <c r="K257" s="46"/>
      <c r="L257" s="46"/>
      <c r="M257" s="46"/>
      <c r="N257" s="46"/>
      <c r="O257" s="46"/>
      <c r="P257" s="46"/>
      <c r="Q257" s="46"/>
      <c r="R257" s="46"/>
      <c r="T257" s="46"/>
      <c r="U257" s="46"/>
      <c r="V257" s="46"/>
      <c r="W257" s="46"/>
      <c r="X257" s="46"/>
      <c r="Y257" s="46"/>
      <c r="Z257" s="46"/>
      <c r="AA257" s="46"/>
      <c r="AB257" s="46"/>
      <c r="AC257" s="46"/>
      <c r="AD257" s="46"/>
      <c r="AE257" s="46"/>
    </row>
    <row r="258" spans="1:31" s="64" customFormat="1" ht="18.75">
      <c r="A258" s="92"/>
      <c r="B258" s="62"/>
      <c r="C258" s="46"/>
      <c r="D258" s="46"/>
      <c r="E258" s="46"/>
      <c r="F258" s="46"/>
      <c r="G258" s="46"/>
      <c r="H258" s="46"/>
      <c r="I258" s="46"/>
      <c r="J258" s="46"/>
      <c r="K258" s="46"/>
      <c r="L258" s="46"/>
      <c r="M258" s="46"/>
      <c r="N258" s="46"/>
      <c r="O258" s="46"/>
      <c r="P258" s="46"/>
      <c r="Q258" s="46"/>
      <c r="R258" s="46"/>
      <c r="T258" s="46"/>
      <c r="U258" s="46"/>
      <c r="V258" s="46"/>
      <c r="W258" s="46"/>
      <c r="X258" s="46"/>
      <c r="Y258" s="46"/>
      <c r="Z258" s="46"/>
      <c r="AA258" s="46"/>
      <c r="AB258" s="46"/>
      <c r="AC258" s="46"/>
      <c r="AD258" s="46"/>
      <c r="AE258" s="46"/>
    </row>
    <row r="259" spans="1:31" s="64" customFormat="1" ht="18.75">
      <c r="A259" s="92"/>
      <c r="B259" s="62"/>
      <c r="C259" s="46"/>
      <c r="D259" s="46"/>
      <c r="E259" s="46"/>
      <c r="F259" s="46"/>
      <c r="G259" s="46"/>
      <c r="H259" s="46"/>
      <c r="I259" s="46"/>
      <c r="J259" s="46"/>
      <c r="K259" s="46"/>
      <c r="L259" s="46"/>
      <c r="M259" s="46"/>
      <c r="N259" s="46"/>
      <c r="O259" s="46"/>
      <c r="P259" s="46"/>
      <c r="Q259" s="46"/>
      <c r="R259" s="46"/>
      <c r="T259" s="46"/>
      <c r="U259" s="46"/>
      <c r="V259" s="46"/>
      <c r="W259" s="46"/>
      <c r="X259" s="46"/>
      <c r="Y259" s="46"/>
      <c r="Z259" s="46"/>
      <c r="AA259" s="46"/>
      <c r="AB259" s="46"/>
      <c r="AC259" s="46"/>
      <c r="AD259" s="46"/>
      <c r="AE259" s="46"/>
    </row>
    <row r="260" spans="1:31" s="64" customFormat="1" ht="18.75">
      <c r="A260" s="92"/>
      <c r="B260" s="62"/>
      <c r="C260" s="46"/>
      <c r="D260" s="46"/>
      <c r="E260" s="46"/>
      <c r="F260" s="46"/>
      <c r="G260" s="46"/>
      <c r="H260" s="46"/>
      <c r="I260" s="46"/>
      <c r="J260" s="46"/>
      <c r="K260" s="46"/>
      <c r="L260" s="46"/>
      <c r="M260" s="46"/>
      <c r="N260" s="46"/>
      <c r="O260" s="46"/>
      <c r="P260" s="46"/>
      <c r="Q260" s="46"/>
      <c r="R260" s="46"/>
      <c r="T260" s="46"/>
      <c r="U260" s="46"/>
      <c r="V260" s="46"/>
      <c r="W260" s="46"/>
      <c r="X260" s="46"/>
      <c r="Y260" s="46"/>
      <c r="Z260" s="46"/>
      <c r="AA260" s="46"/>
      <c r="AB260" s="46"/>
      <c r="AC260" s="46"/>
      <c r="AD260" s="46"/>
      <c r="AE260" s="46"/>
    </row>
    <row r="261" spans="1:31" s="64" customFormat="1" ht="18.75">
      <c r="A261" s="92"/>
      <c r="B261" s="62"/>
      <c r="C261" s="46"/>
      <c r="D261" s="46"/>
      <c r="E261" s="46"/>
      <c r="F261" s="46"/>
      <c r="G261" s="46"/>
      <c r="H261" s="46"/>
      <c r="I261" s="46"/>
      <c r="J261" s="46"/>
      <c r="K261" s="46"/>
      <c r="L261" s="46"/>
      <c r="M261" s="46"/>
      <c r="N261" s="46"/>
      <c r="O261" s="46"/>
      <c r="P261" s="46"/>
      <c r="Q261" s="46"/>
      <c r="R261" s="46"/>
      <c r="T261" s="46"/>
      <c r="U261" s="46"/>
      <c r="V261" s="46"/>
      <c r="W261" s="46"/>
      <c r="X261" s="46"/>
      <c r="Y261" s="46"/>
      <c r="Z261" s="46"/>
      <c r="AA261" s="46"/>
      <c r="AB261" s="46"/>
      <c r="AC261" s="46"/>
      <c r="AD261" s="46"/>
      <c r="AE261" s="46"/>
    </row>
    <row r="262" spans="1:31" s="64" customFormat="1" ht="18.75">
      <c r="A262" s="92"/>
      <c r="B262" s="62"/>
      <c r="C262" s="46"/>
      <c r="D262" s="46"/>
      <c r="E262" s="46"/>
      <c r="F262" s="46"/>
      <c r="G262" s="46"/>
      <c r="H262" s="46"/>
      <c r="I262" s="46"/>
      <c r="J262" s="46"/>
      <c r="K262" s="46"/>
      <c r="L262" s="46"/>
      <c r="M262" s="46"/>
      <c r="N262" s="46"/>
      <c r="O262" s="46"/>
      <c r="P262" s="46"/>
      <c r="Q262" s="46"/>
      <c r="R262" s="46"/>
      <c r="T262" s="46"/>
      <c r="U262" s="46"/>
      <c r="V262" s="46"/>
      <c r="W262" s="46"/>
      <c r="X262" s="46"/>
      <c r="Y262" s="46"/>
      <c r="Z262" s="46"/>
      <c r="AA262" s="46"/>
      <c r="AB262" s="46"/>
      <c r="AC262" s="46"/>
      <c r="AD262" s="46"/>
      <c r="AE262" s="46"/>
    </row>
    <row r="263" spans="1:31" s="64" customFormat="1" ht="18.75">
      <c r="A263" s="92"/>
      <c r="B263" s="62"/>
      <c r="C263" s="46"/>
      <c r="D263" s="46"/>
      <c r="E263" s="46"/>
      <c r="F263" s="46"/>
      <c r="G263" s="46"/>
      <c r="H263" s="46"/>
      <c r="I263" s="46"/>
      <c r="J263" s="46"/>
      <c r="K263" s="46"/>
      <c r="L263" s="46"/>
      <c r="M263" s="46"/>
      <c r="N263" s="46"/>
      <c r="O263" s="46"/>
      <c r="P263" s="46"/>
      <c r="Q263" s="46"/>
      <c r="R263" s="46"/>
      <c r="T263" s="46"/>
      <c r="U263" s="46"/>
      <c r="V263" s="46"/>
      <c r="W263" s="46"/>
      <c r="X263" s="46"/>
      <c r="Y263" s="46"/>
      <c r="Z263" s="46"/>
      <c r="AA263" s="46"/>
      <c r="AB263" s="46"/>
      <c r="AC263" s="46"/>
      <c r="AD263" s="46"/>
      <c r="AE263" s="46"/>
    </row>
    <row r="264" spans="1:31" s="64" customFormat="1" ht="18.75">
      <c r="A264" s="92"/>
      <c r="B264" s="62"/>
      <c r="C264" s="46"/>
      <c r="D264" s="46"/>
      <c r="E264" s="46"/>
      <c r="F264" s="46"/>
      <c r="G264" s="46"/>
      <c r="H264" s="46"/>
      <c r="I264" s="46"/>
      <c r="J264" s="46"/>
      <c r="K264" s="46"/>
      <c r="L264" s="46"/>
      <c r="M264" s="46"/>
      <c r="N264" s="46"/>
      <c r="O264" s="46"/>
      <c r="P264" s="46"/>
      <c r="Q264" s="46"/>
      <c r="R264" s="46"/>
      <c r="T264" s="46"/>
      <c r="U264" s="46"/>
      <c r="V264" s="46"/>
      <c r="W264" s="46"/>
      <c r="X264" s="46"/>
      <c r="Y264" s="46"/>
      <c r="Z264" s="46"/>
      <c r="AA264" s="46"/>
      <c r="AB264" s="46"/>
      <c r="AC264" s="46"/>
      <c r="AD264" s="46"/>
      <c r="AE264" s="46"/>
    </row>
    <row r="265" spans="1:31" s="64" customFormat="1" ht="18.75">
      <c r="A265" s="92"/>
      <c r="B265" s="62"/>
      <c r="C265" s="46"/>
      <c r="D265" s="46"/>
      <c r="E265" s="46"/>
      <c r="F265" s="46"/>
      <c r="G265" s="46"/>
      <c r="H265" s="46"/>
      <c r="I265" s="46"/>
      <c r="J265" s="46"/>
      <c r="K265" s="46"/>
      <c r="L265" s="46"/>
      <c r="M265" s="46"/>
      <c r="N265" s="46"/>
      <c r="O265" s="46"/>
      <c r="P265" s="46"/>
      <c r="Q265" s="46"/>
      <c r="R265" s="46"/>
      <c r="T265" s="46"/>
      <c r="U265" s="46"/>
      <c r="V265" s="46"/>
      <c r="W265" s="46"/>
      <c r="X265" s="46"/>
      <c r="Y265" s="46"/>
      <c r="Z265" s="46"/>
      <c r="AA265" s="46"/>
      <c r="AB265" s="46"/>
      <c r="AC265" s="46"/>
      <c r="AD265" s="46"/>
      <c r="AE265" s="46"/>
    </row>
    <row r="266" spans="1:31" s="64" customFormat="1" ht="18.75">
      <c r="A266" s="92"/>
      <c r="B266" s="62"/>
      <c r="C266" s="46"/>
      <c r="D266" s="46"/>
      <c r="E266" s="46"/>
      <c r="F266" s="46"/>
      <c r="G266" s="46"/>
      <c r="H266" s="46"/>
      <c r="I266" s="46"/>
      <c r="J266" s="46"/>
      <c r="K266" s="46"/>
      <c r="L266" s="46"/>
      <c r="M266" s="46"/>
      <c r="N266" s="46"/>
      <c r="O266" s="46"/>
      <c r="P266" s="46"/>
      <c r="Q266" s="46"/>
      <c r="R266" s="46"/>
      <c r="T266" s="46"/>
      <c r="U266" s="46"/>
      <c r="V266" s="46"/>
      <c r="W266" s="46"/>
      <c r="X266" s="46"/>
      <c r="Y266" s="46"/>
      <c r="Z266" s="46"/>
      <c r="AA266" s="46"/>
      <c r="AB266" s="46"/>
      <c r="AC266" s="46"/>
      <c r="AD266" s="46"/>
      <c r="AE266" s="46"/>
    </row>
    <row r="267" spans="1:31" s="64" customFormat="1" ht="18.75">
      <c r="A267" s="92"/>
      <c r="B267" s="62"/>
      <c r="C267" s="46"/>
      <c r="D267" s="46"/>
      <c r="E267" s="46"/>
      <c r="F267" s="46"/>
      <c r="G267" s="46"/>
      <c r="H267" s="46"/>
      <c r="I267" s="46"/>
      <c r="J267" s="46"/>
      <c r="K267" s="46"/>
      <c r="L267" s="46"/>
      <c r="M267" s="46"/>
      <c r="N267" s="46"/>
      <c r="O267" s="46"/>
      <c r="P267" s="46"/>
      <c r="Q267" s="46"/>
      <c r="R267" s="46"/>
      <c r="T267" s="46"/>
      <c r="U267" s="46"/>
      <c r="V267" s="46"/>
      <c r="W267" s="46"/>
      <c r="X267" s="46"/>
      <c r="Y267" s="46"/>
      <c r="Z267" s="46"/>
      <c r="AA267" s="46"/>
      <c r="AB267" s="46"/>
      <c r="AC267" s="46"/>
      <c r="AD267" s="46"/>
      <c r="AE267" s="46"/>
    </row>
    <row r="268" spans="1:31" s="64" customFormat="1" ht="18.75">
      <c r="A268" s="92"/>
      <c r="B268" s="62"/>
      <c r="C268" s="46"/>
      <c r="D268" s="46"/>
      <c r="E268" s="46"/>
      <c r="F268" s="46"/>
      <c r="G268" s="46"/>
      <c r="H268" s="46"/>
      <c r="I268" s="46"/>
      <c r="J268" s="46"/>
      <c r="K268" s="46"/>
      <c r="L268" s="46"/>
      <c r="M268" s="46"/>
      <c r="N268" s="46"/>
      <c r="O268" s="46"/>
      <c r="P268" s="46"/>
      <c r="Q268" s="46"/>
      <c r="R268" s="46"/>
      <c r="T268" s="46"/>
      <c r="U268" s="46"/>
      <c r="V268" s="46"/>
      <c r="W268" s="46"/>
      <c r="X268" s="46"/>
      <c r="Y268" s="46"/>
      <c r="Z268" s="46"/>
      <c r="AA268" s="46"/>
      <c r="AB268" s="46"/>
      <c r="AC268" s="46"/>
      <c r="AD268" s="46"/>
      <c r="AE268" s="46"/>
    </row>
    <row r="269" spans="1:31" s="64" customFormat="1" ht="18.75">
      <c r="A269" s="92"/>
      <c r="B269" s="62"/>
      <c r="C269" s="46"/>
      <c r="D269" s="46"/>
      <c r="E269" s="46"/>
      <c r="F269" s="46"/>
      <c r="G269" s="46"/>
      <c r="H269" s="46"/>
      <c r="I269" s="46"/>
      <c r="J269" s="46"/>
      <c r="K269" s="46"/>
      <c r="L269" s="46"/>
      <c r="M269" s="46"/>
      <c r="N269" s="46"/>
      <c r="O269" s="46"/>
      <c r="P269" s="46"/>
      <c r="Q269" s="46"/>
      <c r="R269" s="46"/>
      <c r="T269" s="46"/>
      <c r="U269" s="46"/>
      <c r="V269" s="46"/>
      <c r="W269" s="46"/>
      <c r="X269" s="46"/>
      <c r="Y269" s="46"/>
      <c r="Z269" s="46"/>
      <c r="AA269" s="46"/>
      <c r="AB269" s="46"/>
      <c r="AC269" s="46"/>
      <c r="AD269" s="46"/>
      <c r="AE269" s="46"/>
    </row>
    <row r="270" spans="1:31" s="64" customFormat="1" ht="18.75">
      <c r="A270" s="92"/>
      <c r="B270" s="62"/>
      <c r="C270" s="46"/>
      <c r="D270" s="46"/>
      <c r="E270" s="46"/>
      <c r="F270" s="46"/>
      <c r="G270" s="46"/>
      <c r="H270" s="46"/>
      <c r="I270" s="46"/>
      <c r="J270" s="46"/>
      <c r="K270" s="46"/>
      <c r="L270" s="46"/>
      <c r="M270" s="46"/>
      <c r="N270" s="46"/>
      <c r="O270" s="46"/>
      <c r="P270" s="46"/>
      <c r="Q270" s="46"/>
      <c r="R270" s="46"/>
      <c r="T270" s="46"/>
      <c r="U270" s="46"/>
      <c r="V270" s="46"/>
      <c r="W270" s="46"/>
      <c r="X270" s="46"/>
      <c r="Y270" s="46"/>
      <c r="Z270" s="46"/>
      <c r="AA270" s="46"/>
      <c r="AB270" s="46"/>
      <c r="AC270" s="46"/>
      <c r="AD270" s="46"/>
      <c r="AE270" s="46"/>
    </row>
    <row r="271" spans="1:31" s="64" customFormat="1" ht="18.75">
      <c r="A271" s="92"/>
      <c r="B271" s="62"/>
      <c r="C271" s="46"/>
      <c r="D271" s="46"/>
      <c r="E271" s="46"/>
      <c r="F271" s="46"/>
      <c r="G271" s="46"/>
      <c r="H271" s="46"/>
      <c r="I271" s="46"/>
      <c r="J271" s="46"/>
      <c r="K271" s="46"/>
      <c r="L271" s="46"/>
      <c r="M271" s="46"/>
      <c r="N271" s="46"/>
      <c r="O271" s="46"/>
      <c r="P271" s="46"/>
      <c r="Q271" s="46"/>
      <c r="R271" s="46"/>
      <c r="T271" s="46"/>
      <c r="U271" s="46"/>
      <c r="V271" s="46"/>
      <c r="W271" s="46"/>
      <c r="X271" s="46"/>
      <c r="Y271" s="46"/>
      <c r="Z271" s="46"/>
      <c r="AA271" s="46"/>
      <c r="AB271" s="46"/>
      <c r="AC271" s="46"/>
      <c r="AD271" s="46"/>
      <c r="AE271" s="46"/>
    </row>
    <row r="272" spans="1:31" s="64" customFormat="1" ht="18.75">
      <c r="A272" s="92"/>
      <c r="B272" s="62"/>
      <c r="C272" s="46"/>
      <c r="D272" s="46"/>
      <c r="E272" s="46"/>
      <c r="F272" s="46"/>
      <c r="G272" s="46"/>
      <c r="H272" s="46"/>
      <c r="I272" s="46"/>
      <c r="J272" s="46"/>
      <c r="K272" s="46"/>
      <c r="L272" s="46"/>
      <c r="M272" s="46"/>
      <c r="N272" s="46"/>
      <c r="O272" s="46"/>
      <c r="P272" s="46"/>
      <c r="Q272" s="46"/>
      <c r="R272" s="46"/>
      <c r="T272" s="46"/>
      <c r="U272" s="46"/>
      <c r="V272" s="46"/>
      <c r="W272" s="46"/>
      <c r="X272" s="46"/>
      <c r="Y272" s="46"/>
      <c r="Z272" s="46"/>
      <c r="AA272" s="46"/>
      <c r="AB272" s="46"/>
      <c r="AC272" s="46"/>
      <c r="AD272" s="46"/>
      <c r="AE272" s="46"/>
    </row>
    <row r="273" spans="1:31" s="64" customFormat="1" ht="18.75">
      <c r="A273" s="92"/>
      <c r="B273" s="62"/>
      <c r="C273" s="46"/>
      <c r="D273" s="46"/>
      <c r="E273" s="46"/>
      <c r="F273" s="46"/>
      <c r="G273" s="46"/>
      <c r="H273" s="46"/>
      <c r="I273" s="46"/>
      <c r="J273" s="46"/>
      <c r="K273" s="46"/>
      <c r="L273" s="46"/>
      <c r="M273" s="46"/>
      <c r="N273" s="46"/>
      <c r="O273" s="46"/>
      <c r="P273" s="46"/>
      <c r="Q273" s="46"/>
      <c r="R273" s="46"/>
      <c r="T273" s="46"/>
      <c r="U273" s="46"/>
      <c r="V273" s="46"/>
      <c r="W273" s="46"/>
      <c r="X273" s="46"/>
      <c r="Y273" s="46"/>
      <c r="Z273" s="46"/>
      <c r="AA273" s="46"/>
      <c r="AB273" s="46"/>
      <c r="AC273" s="46"/>
      <c r="AD273" s="46"/>
      <c r="AE273" s="46"/>
    </row>
    <row r="274" spans="1:31" s="64" customFormat="1" ht="18.75">
      <c r="A274" s="92"/>
      <c r="B274" s="62"/>
      <c r="C274" s="46"/>
      <c r="D274" s="46"/>
      <c r="E274" s="46"/>
      <c r="F274" s="46"/>
      <c r="G274" s="46"/>
      <c r="H274" s="46"/>
      <c r="I274" s="46"/>
      <c r="J274" s="46"/>
      <c r="K274" s="46"/>
      <c r="L274" s="46"/>
      <c r="M274" s="46"/>
      <c r="N274" s="46"/>
      <c r="O274" s="46"/>
      <c r="P274" s="46"/>
      <c r="Q274" s="46"/>
      <c r="R274" s="46"/>
      <c r="T274" s="46"/>
      <c r="U274" s="46"/>
      <c r="V274" s="46"/>
      <c r="W274" s="46"/>
      <c r="X274" s="46"/>
      <c r="Y274" s="46"/>
      <c r="Z274" s="46"/>
      <c r="AA274" s="46"/>
      <c r="AB274" s="46"/>
      <c r="AC274" s="46"/>
      <c r="AD274" s="46"/>
      <c r="AE274" s="46"/>
    </row>
    <row r="275" spans="1:31" s="64" customFormat="1" ht="18.75">
      <c r="A275" s="92"/>
      <c r="B275" s="62"/>
      <c r="C275" s="46"/>
      <c r="D275" s="46"/>
      <c r="E275" s="46"/>
      <c r="F275" s="46"/>
      <c r="G275" s="46"/>
      <c r="H275" s="46"/>
      <c r="I275" s="46"/>
      <c r="J275" s="46"/>
      <c r="K275" s="46"/>
      <c r="L275" s="46"/>
      <c r="M275" s="46"/>
      <c r="N275" s="46"/>
      <c r="O275" s="46"/>
      <c r="P275" s="46"/>
      <c r="Q275" s="46"/>
      <c r="R275" s="46"/>
      <c r="T275" s="46"/>
      <c r="U275" s="46"/>
      <c r="V275" s="46"/>
      <c r="W275" s="46"/>
      <c r="X275" s="46"/>
      <c r="Y275" s="46"/>
      <c r="Z275" s="46"/>
      <c r="AA275" s="46"/>
      <c r="AB275" s="46"/>
      <c r="AC275" s="46"/>
      <c r="AD275" s="46"/>
      <c r="AE275" s="46"/>
    </row>
    <row r="276" spans="1:31" s="64" customFormat="1" ht="18.75">
      <c r="A276" s="92"/>
      <c r="B276" s="62"/>
      <c r="C276" s="46"/>
      <c r="D276" s="46"/>
      <c r="E276" s="46"/>
      <c r="F276" s="46"/>
      <c r="G276" s="46"/>
      <c r="H276" s="46"/>
      <c r="I276" s="46"/>
      <c r="J276" s="46"/>
      <c r="K276" s="46"/>
      <c r="L276" s="46"/>
      <c r="M276" s="46"/>
      <c r="N276" s="46"/>
      <c r="O276" s="46"/>
      <c r="P276" s="46"/>
      <c r="Q276" s="46"/>
      <c r="R276" s="46"/>
      <c r="T276" s="46"/>
      <c r="U276" s="46"/>
      <c r="V276" s="46"/>
      <c r="W276" s="46"/>
      <c r="X276" s="46"/>
      <c r="Y276" s="46"/>
      <c r="Z276" s="46"/>
      <c r="AA276" s="46"/>
      <c r="AB276" s="46"/>
      <c r="AC276" s="46"/>
      <c r="AD276" s="46"/>
      <c r="AE276" s="46"/>
    </row>
    <row r="277" spans="1:31" s="64" customFormat="1" ht="18.75">
      <c r="A277" s="92"/>
      <c r="B277" s="62"/>
      <c r="C277" s="46"/>
      <c r="D277" s="46"/>
      <c r="E277" s="46"/>
      <c r="F277" s="46"/>
      <c r="G277" s="46"/>
      <c r="H277" s="46"/>
      <c r="I277" s="46"/>
      <c r="J277" s="46"/>
      <c r="K277" s="46"/>
      <c r="L277" s="46"/>
      <c r="M277" s="46"/>
      <c r="N277" s="46"/>
      <c r="O277" s="46"/>
      <c r="P277" s="46"/>
      <c r="Q277" s="46"/>
      <c r="R277" s="46"/>
      <c r="T277" s="46"/>
      <c r="U277" s="46"/>
      <c r="V277" s="46"/>
      <c r="W277" s="46"/>
      <c r="X277" s="46"/>
      <c r="Y277" s="46"/>
      <c r="Z277" s="46"/>
      <c r="AA277" s="46"/>
      <c r="AB277" s="46"/>
      <c r="AC277" s="46"/>
      <c r="AD277" s="46"/>
      <c r="AE277" s="46"/>
    </row>
    <row r="278" spans="1:31" s="64" customFormat="1" ht="18.75">
      <c r="A278" s="92"/>
      <c r="B278" s="62"/>
      <c r="C278" s="46"/>
      <c r="D278" s="46"/>
      <c r="E278" s="46"/>
      <c r="F278" s="46"/>
      <c r="G278" s="46"/>
      <c r="H278" s="46"/>
      <c r="I278" s="46"/>
      <c r="J278" s="46"/>
      <c r="K278" s="46"/>
      <c r="L278" s="46"/>
      <c r="M278" s="46"/>
      <c r="N278" s="46"/>
      <c r="O278" s="46"/>
      <c r="P278" s="46"/>
      <c r="Q278" s="46"/>
      <c r="R278" s="46"/>
      <c r="T278" s="46"/>
      <c r="U278" s="46"/>
      <c r="V278" s="46"/>
      <c r="W278" s="46"/>
      <c r="X278" s="46"/>
      <c r="Y278" s="46"/>
      <c r="Z278" s="46"/>
      <c r="AA278" s="46"/>
      <c r="AB278" s="46"/>
      <c r="AC278" s="46"/>
      <c r="AD278" s="46"/>
      <c r="AE278" s="46"/>
    </row>
    <row r="279" spans="1:31" s="64" customFormat="1" ht="18.75">
      <c r="A279" s="92"/>
      <c r="B279" s="62"/>
      <c r="C279" s="46"/>
      <c r="D279" s="46"/>
      <c r="E279" s="46"/>
      <c r="F279" s="46"/>
      <c r="G279" s="46"/>
      <c r="H279" s="46"/>
      <c r="I279" s="46"/>
      <c r="J279" s="46"/>
      <c r="K279" s="46"/>
      <c r="L279" s="46"/>
      <c r="M279" s="46"/>
      <c r="N279" s="46"/>
      <c r="O279" s="46"/>
      <c r="P279" s="46"/>
      <c r="Q279" s="46"/>
      <c r="R279" s="46"/>
      <c r="T279" s="46"/>
      <c r="U279" s="46"/>
      <c r="V279" s="46"/>
      <c r="W279" s="46"/>
      <c r="X279" s="46"/>
      <c r="Y279" s="46"/>
      <c r="Z279" s="46"/>
      <c r="AA279" s="46"/>
      <c r="AB279" s="46"/>
      <c r="AC279" s="46"/>
      <c r="AD279" s="46"/>
      <c r="AE279" s="46"/>
    </row>
    <row r="280" spans="1:31" s="64" customFormat="1" ht="18.75">
      <c r="A280" s="92"/>
      <c r="B280" s="62"/>
      <c r="C280" s="46"/>
      <c r="D280" s="46"/>
      <c r="E280" s="46"/>
      <c r="F280" s="46"/>
      <c r="G280" s="46"/>
      <c r="H280" s="46"/>
      <c r="I280" s="46"/>
      <c r="J280" s="46"/>
      <c r="K280" s="46"/>
      <c r="L280" s="46"/>
      <c r="M280" s="46"/>
      <c r="N280" s="46"/>
      <c r="O280" s="46"/>
      <c r="P280" s="46"/>
      <c r="Q280" s="46"/>
      <c r="R280" s="46"/>
      <c r="T280" s="46"/>
      <c r="U280" s="46"/>
      <c r="V280" s="46"/>
      <c r="W280" s="46"/>
      <c r="X280" s="46"/>
      <c r="Y280" s="46"/>
      <c r="Z280" s="46"/>
      <c r="AA280" s="46"/>
      <c r="AB280" s="46"/>
      <c r="AC280" s="46"/>
      <c r="AD280" s="46"/>
      <c r="AE280" s="46"/>
    </row>
    <row r="281" spans="1:31" s="64" customFormat="1" ht="18.75">
      <c r="A281" s="92"/>
      <c r="B281" s="62"/>
      <c r="C281" s="46"/>
      <c r="D281" s="46"/>
      <c r="E281" s="46"/>
      <c r="F281" s="46"/>
      <c r="G281" s="46"/>
      <c r="H281" s="46"/>
      <c r="I281" s="46"/>
      <c r="J281" s="46"/>
      <c r="K281" s="46"/>
      <c r="L281" s="46"/>
      <c r="M281" s="46"/>
      <c r="N281" s="46"/>
      <c r="O281" s="46"/>
      <c r="P281" s="46"/>
      <c r="Q281" s="46"/>
      <c r="R281" s="46"/>
      <c r="T281" s="46"/>
      <c r="U281" s="46"/>
      <c r="V281" s="46"/>
      <c r="W281" s="46"/>
      <c r="X281" s="46"/>
      <c r="Y281" s="46"/>
      <c r="Z281" s="46"/>
      <c r="AA281" s="46"/>
      <c r="AB281" s="46"/>
      <c r="AC281" s="46"/>
      <c r="AD281" s="46"/>
      <c r="AE281" s="46"/>
    </row>
    <row r="282" spans="1:31" s="64" customFormat="1" ht="18.75">
      <c r="A282" s="92"/>
      <c r="B282" s="62"/>
      <c r="C282" s="46"/>
      <c r="D282" s="46"/>
      <c r="E282" s="46"/>
      <c r="F282" s="46"/>
      <c r="G282" s="46"/>
      <c r="H282" s="46"/>
      <c r="I282" s="46"/>
      <c r="J282" s="46"/>
      <c r="K282" s="46"/>
      <c r="L282" s="46"/>
      <c r="M282" s="46"/>
      <c r="N282" s="46"/>
      <c r="O282" s="46"/>
      <c r="P282" s="46"/>
      <c r="Q282" s="46"/>
      <c r="R282" s="46"/>
      <c r="T282" s="46"/>
      <c r="U282" s="46"/>
      <c r="V282" s="46"/>
      <c r="W282" s="46"/>
      <c r="X282" s="46"/>
      <c r="Y282" s="46"/>
      <c r="Z282" s="46"/>
      <c r="AA282" s="46"/>
      <c r="AB282" s="46"/>
      <c r="AC282" s="46"/>
      <c r="AD282" s="46"/>
      <c r="AE282" s="46"/>
    </row>
    <row r="283" spans="1:31" s="64" customFormat="1" ht="18.75">
      <c r="A283" s="92"/>
      <c r="B283" s="62"/>
      <c r="C283" s="46"/>
      <c r="D283" s="46"/>
      <c r="E283" s="46"/>
      <c r="F283" s="46"/>
      <c r="G283" s="46"/>
      <c r="H283" s="46"/>
      <c r="I283" s="46"/>
      <c r="J283" s="46"/>
      <c r="K283" s="46"/>
      <c r="L283" s="46"/>
      <c r="M283" s="46"/>
      <c r="N283" s="46"/>
      <c r="O283" s="46"/>
      <c r="P283" s="46"/>
      <c r="Q283" s="46"/>
      <c r="R283" s="46"/>
      <c r="T283" s="46"/>
      <c r="U283" s="46"/>
      <c r="V283" s="46"/>
      <c r="W283" s="46"/>
      <c r="X283" s="46"/>
      <c r="Y283" s="46"/>
      <c r="Z283" s="46"/>
      <c r="AA283" s="46"/>
      <c r="AB283" s="46"/>
      <c r="AC283" s="46"/>
      <c r="AD283" s="46"/>
      <c r="AE283" s="46"/>
    </row>
    <row r="284" spans="1:31" s="64" customFormat="1" ht="18.75">
      <c r="A284" s="92"/>
      <c r="B284" s="62"/>
      <c r="C284" s="46"/>
      <c r="D284" s="46"/>
      <c r="E284" s="46"/>
      <c r="F284" s="46"/>
      <c r="G284" s="46"/>
      <c r="H284" s="46"/>
      <c r="I284" s="46"/>
      <c r="J284" s="46"/>
      <c r="K284" s="46"/>
      <c r="L284" s="46"/>
      <c r="M284" s="46"/>
      <c r="N284" s="46"/>
      <c r="O284" s="46"/>
      <c r="P284" s="46"/>
      <c r="Q284" s="46"/>
      <c r="R284" s="46"/>
      <c r="T284" s="46"/>
      <c r="U284" s="46"/>
      <c r="V284" s="46"/>
      <c r="W284" s="46"/>
      <c r="X284" s="46"/>
      <c r="Y284" s="46"/>
      <c r="Z284" s="46"/>
      <c r="AA284" s="46"/>
      <c r="AB284" s="46"/>
      <c r="AC284" s="46"/>
      <c r="AD284" s="46"/>
      <c r="AE284" s="46"/>
    </row>
    <row r="285" spans="1:31" s="64" customFormat="1" ht="18.75">
      <c r="A285" s="92"/>
      <c r="B285" s="62"/>
      <c r="C285" s="46"/>
      <c r="D285" s="46"/>
      <c r="E285" s="46"/>
      <c r="F285" s="46"/>
      <c r="G285" s="46"/>
      <c r="H285" s="46"/>
      <c r="I285" s="46"/>
      <c r="J285" s="46"/>
      <c r="K285" s="46"/>
      <c r="L285" s="46"/>
      <c r="M285" s="46"/>
      <c r="N285" s="46"/>
      <c r="O285" s="46"/>
      <c r="P285" s="46"/>
      <c r="Q285" s="46"/>
      <c r="R285" s="46"/>
      <c r="T285" s="46"/>
      <c r="U285" s="46"/>
      <c r="V285" s="46"/>
      <c r="W285" s="46"/>
      <c r="X285" s="46"/>
      <c r="Y285" s="46"/>
      <c r="Z285" s="46"/>
      <c r="AA285" s="46"/>
      <c r="AB285" s="46"/>
      <c r="AC285" s="46"/>
      <c r="AD285" s="46"/>
      <c r="AE285" s="46"/>
    </row>
    <row r="286" spans="1:31" s="64" customFormat="1" ht="18.75">
      <c r="A286" s="92"/>
      <c r="B286" s="62"/>
      <c r="C286" s="46"/>
      <c r="D286" s="46"/>
      <c r="E286" s="46"/>
      <c r="F286" s="46"/>
      <c r="G286" s="46"/>
      <c r="H286" s="46"/>
      <c r="I286" s="46"/>
      <c r="J286" s="46"/>
      <c r="K286" s="46"/>
      <c r="L286" s="46"/>
      <c r="M286" s="46"/>
      <c r="N286" s="46"/>
      <c r="O286" s="46"/>
      <c r="P286" s="46"/>
      <c r="Q286" s="46"/>
      <c r="R286" s="46"/>
      <c r="T286" s="46"/>
      <c r="U286" s="46"/>
      <c r="V286" s="46"/>
      <c r="W286" s="46"/>
      <c r="X286" s="46"/>
      <c r="Y286" s="46"/>
      <c r="Z286" s="46"/>
      <c r="AA286" s="46"/>
      <c r="AB286" s="46"/>
      <c r="AC286" s="46"/>
      <c r="AD286" s="46"/>
      <c r="AE286" s="46"/>
    </row>
    <row r="287" spans="1:31" s="64" customFormat="1" ht="18.75">
      <c r="A287" s="92"/>
      <c r="B287" s="62"/>
      <c r="C287" s="46"/>
      <c r="D287" s="46"/>
      <c r="E287" s="46"/>
      <c r="F287" s="46"/>
      <c r="G287" s="46"/>
      <c r="H287" s="46"/>
      <c r="I287" s="46"/>
      <c r="J287" s="46"/>
      <c r="K287" s="46"/>
      <c r="L287" s="46"/>
      <c r="M287" s="46"/>
      <c r="N287" s="46"/>
      <c r="O287" s="46"/>
      <c r="P287" s="46"/>
      <c r="Q287" s="46"/>
      <c r="R287" s="46"/>
      <c r="T287" s="46"/>
      <c r="U287" s="46"/>
      <c r="V287" s="46"/>
      <c r="W287" s="46"/>
      <c r="X287" s="46"/>
      <c r="Y287" s="46"/>
      <c r="Z287" s="46"/>
      <c r="AA287" s="46"/>
      <c r="AB287" s="46"/>
      <c r="AC287" s="46"/>
      <c r="AD287" s="46"/>
      <c r="AE287" s="46"/>
    </row>
    <row r="288" spans="1:31" s="64" customFormat="1" ht="18.75">
      <c r="A288" s="92"/>
      <c r="B288" s="62"/>
      <c r="C288" s="46"/>
      <c r="D288" s="46"/>
      <c r="E288" s="46"/>
      <c r="F288" s="46"/>
      <c r="G288" s="46"/>
      <c r="H288" s="46"/>
      <c r="I288" s="46"/>
      <c r="J288" s="46"/>
      <c r="K288" s="46"/>
      <c r="L288" s="46"/>
      <c r="M288" s="46"/>
      <c r="N288" s="46"/>
      <c r="O288" s="46"/>
      <c r="P288" s="46"/>
      <c r="Q288" s="46"/>
      <c r="R288" s="46"/>
      <c r="T288" s="46"/>
      <c r="U288" s="46"/>
      <c r="V288" s="46"/>
      <c r="W288" s="46"/>
      <c r="X288" s="46"/>
      <c r="Y288" s="46"/>
      <c r="Z288" s="46"/>
      <c r="AA288" s="46"/>
      <c r="AB288" s="46"/>
      <c r="AC288" s="46"/>
      <c r="AD288" s="46"/>
      <c r="AE288" s="46"/>
    </row>
    <row r="289" spans="1:31" s="64" customFormat="1" ht="18.75">
      <c r="A289" s="92"/>
      <c r="B289" s="62"/>
      <c r="C289" s="46"/>
      <c r="D289" s="46"/>
      <c r="E289" s="46"/>
      <c r="F289" s="46"/>
      <c r="G289" s="46"/>
      <c r="H289" s="46"/>
      <c r="I289" s="46"/>
      <c r="J289" s="46"/>
      <c r="K289" s="46"/>
      <c r="L289" s="46"/>
      <c r="M289" s="46"/>
      <c r="N289" s="46"/>
      <c r="O289" s="46"/>
      <c r="P289" s="46"/>
      <c r="Q289" s="46"/>
      <c r="R289" s="46"/>
      <c r="T289" s="46"/>
      <c r="U289" s="46"/>
      <c r="V289" s="46"/>
      <c r="W289" s="46"/>
      <c r="X289" s="46"/>
      <c r="Y289" s="46"/>
      <c r="Z289" s="46"/>
      <c r="AA289" s="46"/>
      <c r="AB289" s="46"/>
      <c r="AC289" s="46"/>
      <c r="AD289" s="46"/>
      <c r="AE289" s="46"/>
    </row>
    <row r="290" spans="1:31" s="64" customFormat="1" ht="18.75">
      <c r="A290" s="92"/>
      <c r="B290" s="62"/>
      <c r="C290" s="46"/>
      <c r="D290" s="46"/>
      <c r="E290" s="46"/>
      <c r="F290" s="46"/>
      <c r="G290" s="46"/>
      <c r="H290" s="46"/>
      <c r="I290" s="46"/>
      <c r="J290" s="46"/>
      <c r="K290" s="46"/>
      <c r="L290" s="46"/>
      <c r="M290" s="46"/>
      <c r="N290" s="46"/>
      <c r="O290" s="46"/>
      <c r="P290" s="46"/>
      <c r="Q290" s="46"/>
      <c r="R290" s="46"/>
      <c r="T290" s="46"/>
      <c r="U290" s="46"/>
      <c r="V290" s="46"/>
      <c r="W290" s="46"/>
      <c r="X290" s="46"/>
      <c r="Y290" s="46"/>
      <c r="Z290" s="46"/>
      <c r="AA290" s="46"/>
      <c r="AB290" s="46"/>
      <c r="AC290" s="46"/>
      <c r="AD290" s="46"/>
      <c r="AE290" s="46"/>
    </row>
    <row r="291" spans="1:31" s="64" customFormat="1" ht="18.75">
      <c r="A291" s="92"/>
      <c r="B291" s="62"/>
      <c r="C291" s="46"/>
      <c r="D291" s="46"/>
      <c r="E291" s="46"/>
      <c r="F291" s="46"/>
      <c r="G291" s="46"/>
      <c r="H291" s="46"/>
      <c r="I291" s="46"/>
      <c r="J291" s="46"/>
      <c r="K291" s="46"/>
      <c r="L291" s="46"/>
      <c r="M291" s="46"/>
      <c r="N291" s="46"/>
      <c r="O291" s="46"/>
      <c r="P291" s="46"/>
      <c r="Q291" s="46"/>
      <c r="R291" s="46"/>
      <c r="T291" s="46"/>
      <c r="U291" s="46"/>
      <c r="V291" s="46"/>
      <c r="W291" s="46"/>
      <c r="X291" s="46"/>
      <c r="Y291" s="46"/>
      <c r="Z291" s="46"/>
      <c r="AA291" s="46"/>
      <c r="AB291" s="46"/>
      <c r="AC291" s="46"/>
      <c r="AD291" s="46"/>
      <c r="AE291" s="46"/>
    </row>
    <row r="292" spans="1:31" s="64" customFormat="1" ht="18.75">
      <c r="A292" s="92"/>
      <c r="B292" s="62"/>
      <c r="C292" s="46"/>
      <c r="D292" s="46"/>
      <c r="E292" s="46"/>
      <c r="F292" s="46"/>
      <c r="G292" s="46"/>
      <c r="H292" s="46"/>
      <c r="I292" s="46"/>
      <c r="J292" s="46"/>
      <c r="K292" s="46"/>
      <c r="L292" s="46"/>
      <c r="M292" s="46"/>
      <c r="N292" s="46"/>
      <c r="O292" s="46"/>
      <c r="P292" s="46"/>
      <c r="Q292" s="46"/>
      <c r="R292" s="46"/>
      <c r="T292" s="46"/>
      <c r="U292" s="46"/>
      <c r="V292" s="46"/>
      <c r="W292" s="46"/>
      <c r="X292" s="46"/>
      <c r="Y292" s="46"/>
      <c r="Z292" s="46"/>
      <c r="AA292" s="46"/>
      <c r="AB292" s="46"/>
      <c r="AC292" s="46"/>
      <c r="AD292" s="46"/>
      <c r="AE292" s="46"/>
    </row>
    <row r="293" spans="1:31" s="64" customFormat="1" ht="18.75">
      <c r="A293" s="92"/>
      <c r="B293" s="62"/>
      <c r="C293" s="46"/>
      <c r="D293" s="46"/>
      <c r="E293" s="46"/>
      <c r="F293" s="46"/>
      <c r="G293" s="46"/>
      <c r="H293" s="46"/>
      <c r="I293" s="46"/>
      <c r="J293" s="46"/>
      <c r="K293" s="46"/>
      <c r="L293" s="46"/>
      <c r="M293" s="46"/>
      <c r="N293" s="46"/>
      <c r="O293" s="46"/>
      <c r="P293" s="46"/>
      <c r="Q293" s="46"/>
      <c r="R293" s="46"/>
      <c r="T293" s="46"/>
      <c r="U293" s="46"/>
      <c r="V293" s="46"/>
      <c r="W293" s="46"/>
      <c r="X293" s="46"/>
      <c r="Y293" s="46"/>
      <c r="Z293" s="46"/>
      <c r="AA293" s="46"/>
      <c r="AB293" s="46"/>
      <c r="AC293" s="46"/>
      <c r="AD293" s="46"/>
      <c r="AE293" s="46"/>
    </row>
    <row r="294" spans="1:31" s="64" customFormat="1" ht="18.75">
      <c r="A294" s="92"/>
      <c r="B294" s="62"/>
      <c r="C294" s="46"/>
      <c r="D294" s="46"/>
      <c r="E294" s="46"/>
      <c r="F294" s="46"/>
      <c r="G294" s="46"/>
      <c r="H294" s="46"/>
      <c r="I294" s="46"/>
      <c r="J294" s="46"/>
      <c r="K294" s="46"/>
      <c r="L294" s="46"/>
      <c r="M294" s="46"/>
      <c r="N294" s="46"/>
      <c r="O294" s="46"/>
      <c r="P294" s="46"/>
      <c r="Q294" s="46"/>
      <c r="R294" s="46"/>
      <c r="T294" s="46"/>
      <c r="U294" s="46"/>
      <c r="V294" s="46"/>
      <c r="W294" s="46"/>
      <c r="X294" s="46"/>
      <c r="Y294" s="46"/>
      <c r="Z294" s="46"/>
      <c r="AA294" s="46"/>
      <c r="AB294" s="46"/>
      <c r="AC294" s="46"/>
      <c r="AD294" s="46"/>
      <c r="AE294" s="46"/>
    </row>
    <row r="295" spans="1:31" s="64" customFormat="1" ht="18.75">
      <c r="A295" s="92"/>
      <c r="B295" s="62"/>
      <c r="C295" s="46"/>
      <c r="D295" s="46"/>
      <c r="E295" s="46"/>
      <c r="F295" s="46"/>
      <c r="G295" s="46"/>
      <c r="H295" s="46"/>
      <c r="I295" s="46"/>
      <c r="J295" s="46"/>
      <c r="K295" s="46"/>
      <c r="L295" s="46"/>
      <c r="M295" s="46"/>
      <c r="N295" s="46"/>
      <c r="O295" s="46"/>
      <c r="P295" s="46"/>
      <c r="Q295" s="46"/>
      <c r="R295" s="46"/>
      <c r="T295" s="46"/>
      <c r="U295" s="46"/>
      <c r="V295" s="46"/>
      <c r="W295" s="46"/>
      <c r="X295" s="46"/>
      <c r="Y295" s="46"/>
      <c r="Z295" s="46"/>
      <c r="AA295" s="46"/>
      <c r="AB295" s="46"/>
      <c r="AC295" s="46"/>
      <c r="AD295" s="46"/>
      <c r="AE295" s="46"/>
    </row>
    <row r="296" spans="1:31" s="64" customFormat="1" ht="18.75">
      <c r="A296" s="92"/>
      <c r="B296" s="62"/>
      <c r="C296" s="46"/>
      <c r="D296" s="46"/>
      <c r="E296" s="46"/>
      <c r="F296" s="46"/>
      <c r="G296" s="46"/>
      <c r="H296" s="46"/>
      <c r="I296" s="46"/>
      <c r="J296" s="46"/>
      <c r="K296" s="46"/>
      <c r="L296" s="46"/>
      <c r="M296" s="46"/>
      <c r="N296" s="46"/>
      <c r="O296" s="46"/>
      <c r="P296" s="46"/>
      <c r="Q296" s="46"/>
      <c r="R296" s="46"/>
      <c r="T296" s="46"/>
      <c r="U296" s="46"/>
      <c r="V296" s="46"/>
      <c r="W296" s="46"/>
      <c r="X296" s="46"/>
      <c r="Y296" s="46"/>
      <c r="Z296" s="46"/>
      <c r="AA296" s="46"/>
      <c r="AB296" s="46"/>
      <c r="AC296" s="46"/>
      <c r="AD296" s="46"/>
      <c r="AE296" s="46"/>
    </row>
    <row r="297" spans="1:31" s="64" customFormat="1" ht="18.75">
      <c r="A297" s="92"/>
      <c r="B297" s="62"/>
      <c r="C297" s="46"/>
      <c r="D297" s="46"/>
      <c r="E297" s="46"/>
      <c r="F297" s="46"/>
      <c r="G297" s="46"/>
      <c r="H297" s="46"/>
      <c r="I297" s="46"/>
      <c r="J297" s="46"/>
      <c r="K297" s="46"/>
      <c r="L297" s="46"/>
      <c r="M297" s="46"/>
      <c r="N297" s="46"/>
      <c r="O297" s="46"/>
      <c r="P297" s="46"/>
      <c r="Q297" s="46"/>
      <c r="R297" s="46"/>
      <c r="T297" s="46"/>
      <c r="U297" s="46"/>
      <c r="V297" s="46"/>
      <c r="W297" s="46"/>
      <c r="X297" s="46"/>
      <c r="Y297" s="46"/>
      <c r="Z297" s="46"/>
      <c r="AA297" s="46"/>
      <c r="AB297" s="46"/>
      <c r="AC297" s="46"/>
      <c r="AD297" s="46"/>
      <c r="AE297" s="46"/>
    </row>
    <row r="298" spans="1:31" s="64" customFormat="1" ht="18.75">
      <c r="A298" s="92"/>
      <c r="B298" s="62"/>
      <c r="C298" s="46"/>
      <c r="D298" s="46"/>
      <c r="E298" s="46"/>
      <c r="F298" s="46"/>
      <c r="G298" s="46"/>
      <c r="H298" s="46"/>
      <c r="I298" s="46"/>
      <c r="J298" s="46"/>
      <c r="K298" s="46"/>
      <c r="L298" s="46"/>
      <c r="M298" s="46"/>
      <c r="N298" s="46"/>
      <c r="O298" s="46"/>
      <c r="P298" s="46"/>
      <c r="Q298" s="46"/>
      <c r="R298" s="46"/>
      <c r="T298" s="46"/>
      <c r="U298" s="46"/>
      <c r="V298" s="46"/>
      <c r="W298" s="46"/>
      <c r="X298" s="46"/>
      <c r="Y298" s="46"/>
      <c r="Z298" s="46"/>
      <c r="AA298" s="46"/>
      <c r="AB298" s="46"/>
      <c r="AC298" s="46"/>
      <c r="AD298" s="46"/>
      <c r="AE298" s="46"/>
    </row>
    <row r="299" spans="1:31" s="64" customFormat="1" ht="18.75">
      <c r="A299" s="92"/>
      <c r="B299" s="62"/>
      <c r="C299" s="46"/>
      <c r="D299" s="46"/>
      <c r="E299" s="46"/>
      <c r="F299" s="46"/>
      <c r="G299" s="46"/>
      <c r="H299" s="46"/>
      <c r="I299" s="46"/>
      <c r="J299" s="46"/>
      <c r="K299" s="46"/>
      <c r="L299" s="46"/>
      <c r="M299" s="46"/>
      <c r="N299" s="46"/>
      <c r="O299" s="46"/>
      <c r="P299" s="46"/>
      <c r="Q299" s="46"/>
      <c r="R299" s="46"/>
      <c r="T299" s="46"/>
      <c r="U299" s="46"/>
      <c r="V299" s="46"/>
      <c r="W299" s="46"/>
      <c r="X299" s="46"/>
      <c r="Y299" s="46"/>
      <c r="Z299" s="46"/>
      <c r="AA299" s="46"/>
      <c r="AB299" s="46"/>
      <c r="AC299" s="46"/>
      <c r="AD299" s="46"/>
      <c r="AE299" s="46"/>
    </row>
    <row r="300" spans="1:31" s="64" customFormat="1" ht="18.75">
      <c r="A300" s="92"/>
      <c r="B300" s="62"/>
      <c r="C300" s="46"/>
      <c r="D300" s="46"/>
      <c r="E300" s="46"/>
      <c r="F300" s="46"/>
      <c r="G300" s="46"/>
      <c r="H300" s="46"/>
      <c r="I300" s="46"/>
      <c r="J300" s="46"/>
      <c r="K300" s="46"/>
      <c r="L300" s="46"/>
      <c r="M300" s="46"/>
      <c r="N300" s="46"/>
      <c r="O300" s="46"/>
      <c r="P300" s="46"/>
      <c r="Q300" s="46"/>
      <c r="R300" s="46"/>
      <c r="T300" s="46"/>
      <c r="U300" s="46"/>
      <c r="V300" s="46"/>
      <c r="W300" s="46"/>
      <c r="X300" s="46"/>
      <c r="Y300" s="46"/>
      <c r="Z300" s="46"/>
      <c r="AA300" s="46"/>
      <c r="AB300" s="46"/>
      <c r="AC300" s="46"/>
      <c r="AD300" s="46"/>
      <c r="AE300" s="46"/>
    </row>
    <row r="301" spans="1:31" s="64" customFormat="1" ht="18.75">
      <c r="A301" s="92"/>
      <c r="B301" s="62"/>
      <c r="C301" s="46"/>
      <c r="D301" s="46"/>
      <c r="E301" s="46"/>
      <c r="F301" s="46"/>
      <c r="G301" s="46"/>
      <c r="H301" s="46"/>
      <c r="I301" s="46"/>
      <c r="J301" s="46"/>
      <c r="K301" s="46"/>
      <c r="L301" s="46"/>
      <c r="M301" s="46"/>
      <c r="N301" s="46"/>
      <c r="O301" s="46"/>
      <c r="P301" s="46"/>
      <c r="Q301" s="46"/>
      <c r="R301" s="46"/>
      <c r="T301" s="46"/>
      <c r="U301" s="46"/>
      <c r="V301" s="46"/>
      <c r="W301" s="46"/>
      <c r="X301" s="46"/>
      <c r="Y301" s="46"/>
      <c r="Z301" s="46"/>
      <c r="AA301" s="46"/>
      <c r="AB301" s="46"/>
      <c r="AC301" s="46"/>
      <c r="AD301" s="46"/>
      <c r="AE301" s="46"/>
    </row>
    <row r="302" spans="1:31" s="64" customFormat="1" ht="18.75">
      <c r="A302" s="92"/>
      <c r="B302" s="62"/>
      <c r="C302" s="46"/>
      <c r="D302" s="46"/>
      <c r="E302" s="46"/>
      <c r="F302" s="46"/>
      <c r="G302" s="46"/>
      <c r="H302" s="46"/>
      <c r="I302" s="46"/>
      <c r="J302" s="46"/>
      <c r="K302" s="46"/>
      <c r="L302" s="46"/>
      <c r="M302" s="46"/>
      <c r="N302" s="46"/>
      <c r="O302" s="46"/>
      <c r="P302" s="46"/>
      <c r="Q302" s="46"/>
      <c r="R302" s="46"/>
      <c r="T302" s="46"/>
      <c r="U302" s="46"/>
      <c r="V302" s="46"/>
      <c r="W302" s="46"/>
      <c r="X302" s="46"/>
      <c r="Y302" s="46"/>
      <c r="Z302" s="46"/>
      <c r="AA302" s="46"/>
      <c r="AB302" s="46"/>
      <c r="AC302" s="46"/>
      <c r="AD302" s="46"/>
      <c r="AE302" s="46"/>
    </row>
    <row r="303" spans="1:31" s="64" customFormat="1" ht="18.75">
      <c r="A303" s="92"/>
      <c r="B303" s="62"/>
      <c r="C303" s="46"/>
      <c r="D303" s="46"/>
      <c r="E303" s="46"/>
      <c r="F303" s="46"/>
      <c r="G303" s="46"/>
      <c r="H303" s="46"/>
      <c r="I303" s="46"/>
      <c r="J303" s="46"/>
      <c r="K303" s="46"/>
      <c r="L303" s="46"/>
      <c r="M303" s="46"/>
      <c r="N303" s="46"/>
      <c r="O303" s="46"/>
      <c r="P303" s="46"/>
      <c r="Q303" s="46"/>
      <c r="R303" s="46"/>
      <c r="T303" s="46"/>
      <c r="U303" s="46"/>
      <c r="V303" s="46"/>
      <c r="W303" s="46"/>
      <c r="X303" s="46"/>
      <c r="Y303" s="46"/>
      <c r="Z303" s="46"/>
      <c r="AA303" s="46"/>
      <c r="AB303" s="46"/>
      <c r="AC303" s="46"/>
      <c r="AD303" s="46"/>
      <c r="AE303" s="46"/>
    </row>
    <row r="304" spans="1:31" s="64" customFormat="1" ht="18.75">
      <c r="A304" s="92"/>
      <c r="B304" s="62"/>
      <c r="C304" s="46"/>
      <c r="D304" s="46"/>
      <c r="E304" s="46"/>
      <c r="F304" s="46"/>
      <c r="G304" s="46"/>
      <c r="H304" s="46"/>
      <c r="I304" s="46"/>
      <c r="J304" s="46"/>
      <c r="K304" s="46"/>
      <c r="L304" s="46"/>
      <c r="M304" s="46"/>
      <c r="N304" s="46"/>
      <c r="O304" s="46"/>
      <c r="P304" s="46"/>
      <c r="Q304" s="46"/>
      <c r="R304" s="46"/>
      <c r="T304" s="46"/>
      <c r="U304" s="46"/>
      <c r="V304" s="46"/>
      <c r="W304" s="46"/>
      <c r="X304" s="46"/>
      <c r="Y304" s="46"/>
      <c r="Z304" s="46"/>
      <c r="AA304" s="46"/>
      <c r="AB304" s="46"/>
      <c r="AC304" s="46"/>
      <c r="AD304" s="46"/>
      <c r="AE304" s="46"/>
    </row>
    <row r="305" spans="1:31" s="64" customFormat="1" ht="18.75">
      <c r="A305" s="92"/>
      <c r="B305" s="62"/>
      <c r="C305" s="46"/>
      <c r="D305" s="46"/>
      <c r="E305" s="46"/>
      <c r="F305" s="46"/>
      <c r="G305" s="46"/>
      <c r="H305" s="46"/>
      <c r="I305" s="46"/>
      <c r="J305" s="46"/>
      <c r="K305" s="46"/>
      <c r="L305" s="46"/>
      <c r="M305" s="46"/>
      <c r="N305" s="46"/>
      <c r="O305" s="46"/>
      <c r="P305" s="46"/>
      <c r="Q305" s="46"/>
      <c r="R305" s="46"/>
      <c r="T305" s="46"/>
      <c r="U305" s="46"/>
      <c r="V305" s="46"/>
      <c r="W305" s="46"/>
      <c r="X305" s="46"/>
      <c r="Y305" s="46"/>
      <c r="Z305" s="46"/>
      <c r="AA305" s="46"/>
      <c r="AB305" s="46"/>
      <c r="AC305" s="46"/>
      <c r="AD305" s="46"/>
      <c r="AE305" s="46"/>
    </row>
    <row r="306" spans="1:31" s="64" customFormat="1" ht="18.75">
      <c r="A306" s="92"/>
      <c r="B306" s="62"/>
      <c r="C306" s="46"/>
      <c r="D306" s="46"/>
      <c r="E306" s="46"/>
      <c r="F306" s="46"/>
      <c r="G306" s="46"/>
      <c r="H306" s="46"/>
      <c r="I306" s="46"/>
      <c r="J306" s="46"/>
      <c r="K306" s="46"/>
      <c r="L306" s="46"/>
      <c r="M306" s="46"/>
      <c r="N306" s="46"/>
      <c r="O306" s="46"/>
      <c r="P306" s="46"/>
      <c r="Q306" s="46"/>
      <c r="R306" s="46"/>
      <c r="T306" s="46"/>
      <c r="U306" s="46"/>
      <c r="V306" s="46"/>
      <c r="W306" s="46"/>
      <c r="X306" s="46"/>
      <c r="Y306" s="46"/>
      <c r="Z306" s="46"/>
      <c r="AA306" s="46"/>
      <c r="AB306" s="46"/>
      <c r="AC306" s="46"/>
      <c r="AD306" s="46"/>
      <c r="AE306" s="46"/>
    </row>
    <row r="307" spans="1:31" s="64" customFormat="1" ht="18.75">
      <c r="A307" s="92"/>
      <c r="B307" s="62"/>
      <c r="C307" s="46"/>
      <c r="D307" s="46"/>
      <c r="E307" s="46"/>
      <c r="F307" s="46"/>
      <c r="G307" s="46"/>
      <c r="H307" s="46"/>
      <c r="I307" s="46"/>
      <c r="J307" s="46"/>
      <c r="K307" s="46"/>
      <c r="L307" s="46"/>
      <c r="M307" s="46"/>
      <c r="N307" s="46"/>
      <c r="O307" s="46"/>
      <c r="P307" s="46"/>
      <c r="Q307" s="46"/>
      <c r="R307" s="46"/>
      <c r="T307" s="46"/>
      <c r="U307" s="46"/>
      <c r="V307" s="46"/>
      <c r="W307" s="46"/>
      <c r="X307" s="46"/>
      <c r="Y307" s="46"/>
      <c r="Z307" s="46"/>
      <c r="AA307" s="46"/>
      <c r="AB307" s="46"/>
      <c r="AC307" s="46"/>
      <c r="AD307" s="46"/>
      <c r="AE307" s="46"/>
    </row>
    <row r="308" spans="1:31" s="64" customFormat="1" ht="18.75">
      <c r="A308" s="92"/>
      <c r="B308" s="62"/>
      <c r="C308" s="46"/>
      <c r="D308" s="46"/>
      <c r="E308" s="46"/>
      <c r="F308" s="46"/>
      <c r="G308" s="46"/>
      <c r="H308" s="46"/>
      <c r="I308" s="46"/>
      <c r="J308" s="46"/>
      <c r="K308" s="46"/>
      <c r="L308" s="46"/>
      <c r="M308" s="46"/>
      <c r="N308" s="46"/>
      <c r="O308" s="46"/>
      <c r="P308" s="46"/>
      <c r="Q308" s="46"/>
      <c r="R308" s="46"/>
      <c r="T308" s="46"/>
      <c r="U308" s="46"/>
      <c r="V308" s="46"/>
      <c r="W308" s="46"/>
      <c r="X308" s="46"/>
      <c r="Y308" s="46"/>
      <c r="Z308" s="46"/>
      <c r="AA308" s="46"/>
      <c r="AB308" s="46"/>
      <c r="AC308" s="46"/>
      <c r="AD308" s="46"/>
      <c r="AE308" s="46"/>
    </row>
    <row r="309" spans="1:31" s="64" customFormat="1" ht="18.75">
      <c r="A309" s="92"/>
      <c r="B309" s="62"/>
      <c r="C309" s="46"/>
      <c r="D309" s="46"/>
      <c r="E309" s="46"/>
      <c r="F309" s="46"/>
      <c r="G309" s="46"/>
      <c r="H309" s="46"/>
      <c r="I309" s="46"/>
      <c r="J309" s="46"/>
      <c r="K309" s="46"/>
      <c r="L309" s="46"/>
      <c r="M309" s="46"/>
      <c r="N309" s="46"/>
      <c r="O309" s="46"/>
      <c r="P309" s="46"/>
      <c r="Q309" s="46"/>
      <c r="R309" s="46"/>
      <c r="T309" s="46"/>
      <c r="U309" s="46"/>
      <c r="V309" s="46"/>
      <c r="W309" s="46"/>
      <c r="X309" s="46"/>
      <c r="Y309" s="46"/>
      <c r="Z309" s="46"/>
      <c r="AA309" s="46"/>
      <c r="AB309" s="46"/>
      <c r="AC309" s="46"/>
      <c r="AD309" s="46"/>
      <c r="AE309" s="46"/>
    </row>
    <row r="310" spans="1:31" s="64" customFormat="1" ht="18.75">
      <c r="A310" s="92"/>
      <c r="B310" s="62"/>
      <c r="C310" s="46"/>
      <c r="D310" s="46"/>
      <c r="E310" s="46"/>
      <c r="F310" s="46"/>
      <c r="G310" s="46"/>
      <c r="H310" s="46"/>
      <c r="I310" s="46"/>
      <c r="J310" s="46"/>
      <c r="K310" s="46"/>
      <c r="L310" s="46"/>
      <c r="M310" s="46"/>
      <c r="N310" s="46"/>
      <c r="O310" s="46"/>
      <c r="P310" s="46"/>
      <c r="Q310" s="46"/>
      <c r="R310" s="46"/>
      <c r="T310" s="46"/>
      <c r="U310" s="46"/>
      <c r="V310" s="46"/>
      <c r="W310" s="46"/>
      <c r="X310" s="46"/>
      <c r="Y310" s="46"/>
      <c r="Z310" s="46"/>
      <c r="AA310" s="46"/>
      <c r="AB310" s="46"/>
      <c r="AC310" s="46"/>
      <c r="AD310" s="46"/>
      <c r="AE310" s="46"/>
    </row>
    <row r="311" spans="1:31" s="64" customFormat="1" ht="18.75">
      <c r="A311" s="92"/>
      <c r="B311" s="62"/>
      <c r="C311" s="46"/>
      <c r="D311" s="46"/>
      <c r="E311" s="46"/>
      <c r="F311" s="46"/>
      <c r="G311" s="46"/>
      <c r="H311" s="46"/>
      <c r="I311" s="46"/>
      <c r="J311" s="46"/>
      <c r="K311" s="46"/>
      <c r="L311" s="46"/>
      <c r="M311" s="46"/>
      <c r="N311" s="46"/>
      <c r="O311" s="46"/>
      <c r="P311" s="46"/>
      <c r="Q311" s="46"/>
      <c r="R311" s="46"/>
      <c r="T311" s="46"/>
      <c r="U311" s="46"/>
      <c r="V311" s="46"/>
      <c r="W311" s="46"/>
      <c r="X311" s="46"/>
      <c r="Y311" s="46"/>
      <c r="Z311" s="46"/>
      <c r="AA311" s="46"/>
      <c r="AB311" s="46"/>
      <c r="AC311" s="46"/>
      <c r="AD311" s="46"/>
      <c r="AE311" s="46"/>
    </row>
    <row r="312" spans="1:31" s="64" customFormat="1" ht="18.75">
      <c r="A312" s="92"/>
      <c r="B312" s="62"/>
      <c r="C312" s="46"/>
      <c r="D312" s="46"/>
      <c r="E312" s="46"/>
      <c r="F312" s="46"/>
      <c r="G312" s="46"/>
      <c r="H312" s="46"/>
      <c r="I312" s="46"/>
      <c r="J312" s="46"/>
      <c r="K312" s="46"/>
      <c r="L312" s="46"/>
      <c r="M312" s="46"/>
      <c r="N312" s="46"/>
      <c r="O312" s="46"/>
      <c r="P312" s="46"/>
      <c r="Q312" s="46"/>
      <c r="R312" s="46"/>
      <c r="T312" s="46"/>
      <c r="U312" s="46"/>
      <c r="V312" s="46"/>
      <c r="W312" s="46"/>
      <c r="X312" s="46"/>
      <c r="Y312" s="46"/>
      <c r="Z312" s="46"/>
      <c r="AA312" s="46"/>
      <c r="AB312" s="46"/>
      <c r="AC312" s="46"/>
      <c r="AD312" s="46"/>
      <c r="AE312" s="46"/>
    </row>
    <row r="313" spans="1:31" s="64" customFormat="1" ht="18.75">
      <c r="A313" s="92"/>
      <c r="B313" s="62"/>
      <c r="C313" s="46"/>
      <c r="D313" s="46"/>
      <c r="E313" s="46"/>
      <c r="F313" s="46"/>
      <c r="G313" s="46"/>
      <c r="H313" s="46"/>
      <c r="I313" s="46"/>
      <c r="J313" s="46"/>
      <c r="K313" s="46"/>
      <c r="L313" s="46"/>
      <c r="M313" s="46"/>
      <c r="N313" s="46"/>
      <c r="O313" s="46"/>
      <c r="P313" s="46"/>
      <c r="Q313" s="46"/>
      <c r="R313" s="46"/>
      <c r="T313" s="46"/>
      <c r="U313" s="46"/>
      <c r="V313" s="46"/>
      <c r="W313" s="46"/>
      <c r="X313" s="46"/>
      <c r="Y313" s="46"/>
      <c r="Z313" s="46"/>
      <c r="AA313" s="46"/>
      <c r="AB313" s="46"/>
      <c r="AC313" s="46"/>
      <c r="AD313" s="46"/>
      <c r="AE313" s="46"/>
    </row>
    <row r="314" spans="1:31" s="64" customFormat="1" ht="18.75">
      <c r="A314" s="92"/>
      <c r="B314" s="62"/>
      <c r="C314" s="46"/>
      <c r="D314" s="46"/>
      <c r="E314" s="46"/>
      <c r="F314" s="46"/>
      <c r="G314" s="46"/>
      <c r="H314" s="46"/>
      <c r="I314" s="46"/>
      <c r="J314" s="46"/>
      <c r="K314" s="46"/>
      <c r="L314" s="46"/>
      <c r="M314" s="46"/>
      <c r="N314" s="46"/>
      <c r="O314" s="46"/>
      <c r="P314" s="46"/>
      <c r="Q314" s="46"/>
      <c r="R314" s="46"/>
      <c r="T314" s="46"/>
      <c r="U314" s="46"/>
      <c r="V314" s="46"/>
      <c r="W314" s="46"/>
      <c r="X314" s="46"/>
      <c r="Y314" s="46"/>
      <c r="Z314" s="46"/>
      <c r="AA314" s="46"/>
      <c r="AB314" s="46"/>
      <c r="AC314" s="46"/>
      <c r="AD314" s="46"/>
      <c r="AE314" s="46"/>
    </row>
    <row r="315" spans="1:31" s="64" customFormat="1" ht="18.75">
      <c r="A315" s="92"/>
      <c r="B315" s="62"/>
      <c r="C315" s="46"/>
      <c r="D315" s="46"/>
      <c r="E315" s="46"/>
      <c r="F315" s="46"/>
      <c r="G315" s="46"/>
      <c r="H315" s="46"/>
      <c r="I315" s="46"/>
      <c r="J315" s="46"/>
      <c r="K315" s="46"/>
      <c r="L315" s="46"/>
      <c r="M315" s="46"/>
      <c r="N315" s="46"/>
      <c r="O315" s="46"/>
      <c r="P315" s="46"/>
      <c r="Q315" s="46"/>
      <c r="R315" s="46"/>
      <c r="T315" s="46"/>
      <c r="U315" s="46"/>
      <c r="V315" s="46"/>
      <c r="W315" s="46"/>
      <c r="X315" s="46"/>
      <c r="Y315" s="46"/>
      <c r="Z315" s="46"/>
      <c r="AA315" s="46"/>
      <c r="AB315" s="46"/>
      <c r="AC315" s="46"/>
      <c r="AD315" s="46"/>
      <c r="AE315" s="46"/>
    </row>
    <row r="316" spans="1:31" s="64" customFormat="1" ht="18.75">
      <c r="A316" s="92"/>
      <c r="B316" s="62"/>
      <c r="C316" s="46"/>
      <c r="D316" s="46"/>
      <c r="E316" s="46"/>
      <c r="F316" s="46"/>
      <c r="G316" s="46"/>
      <c r="H316" s="46"/>
      <c r="I316" s="46"/>
      <c r="J316" s="46"/>
      <c r="K316" s="46"/>
      <c r="L316" s="46"/>
      <c r="M316" s="46"/>
      <c r="N316" s="46"/>
      <c r="O316" s="46"/>
      <c r="P316" s="46"/>
      <c r="Q316" s="46"/>
      <c r="R316" s="46"/>
      <c r="T316" s="46"/>
      <c r="U316" s="46"/>
      <c r="V316" s="46"/>
      <c r="W316" s="46"/>
      <c r="X316" s="46"/>
      <c r="Y316" s="46"/>
      <c r="Z316" s="46"/>
      <c r="AA316" s="46"/>
      <c r="AB316" s="46"/>
      <c r="AC316" s="46"/>
      <c r="AD316" s="46"/>
      <c r="AE316" s="46"/>
    </row>
    <row r="317" spans="1:31" s="64" customFormat="1" ht="18.75">
      <c r="A317" s="92"/>
      <c r="B317" s="62"/>
      <c r="C317" s="46"/>
      <c r="D317" s="46"/>
      <c r="E317" s="46"/>
      <c r="F317" s="46"/>
      <c r="G317" s="46"/>
      <c r="H317" s="46"/>
      <c r="I317" s="46"/>
      <c r="J317" s="46"/>
      <c r="K317" s="46"/>
      <c r="L317" s="46"/>
      <c r="M317" s="46"/>
      <c r="N317" s="46"/>
      <c r="O317" s="46"/>
      <c r="P317" s="46"/>
      <c r="Q317" s="46"/>
      <c r="R317" s="46"/>
      <c r="T317" s="46"/>
      <c r="U317" s="46"/>
      <c r="V317" s="46"/>
      <c r="W317" s="46"/>
      <c r="X317" s="46"/>
      <c r="Y317" s="46"/>
      <c r="Z317" s="46"/>
      <c r="AA317" s="46"/>
      <c r="AB317" s="46"/>
      <c r="AC317" s="46"/>
      <c r="AD317" s="46"/>
      <c r="AE317" s="46"/>
    </row>
    <row r="318" spans="1:31" s="64" customFormat="1" ht="18.75">
      <c r="A318" s="92"/>
      <c r="B318" s="62"/>
      <c r="C318" s="46"/>
      <c r="D318" s="46"/>
      <c r="E318" s="46"/>
      <c r="F318" s="46"/>
      <c r="G318" s="46"/>
      <c r="H318" s="46"/>
      <c r="I318" s="46"/>
      <c r="J318" s="46"/>
      <c r="K318" s="46"/>
      <c r="L318" s="46"/>
      <c r="M318" s="46"/>
      <c r="N318" s="46"/>
      <c r="O318" s="46"/>
      <c r="P318" s="46"/>
      <c r="Q318" s="46"/>
      <c r="R318" s="46"/>
      <c r="T318" s="46"/>
      <c r="U318" s="46"/>
      <c r="V318" s="46"/>
      <c r="W318" s="46"/>
      <c r="X318" s="46"/>
      <c r="Y318" s="46"/>
      <c r="Z318" s="46"/>
      <c r="AA318" s="46"/>
      <c r="AB318" s="46"/>
      <c r="AC318" s="46"/>
      <c r="AD318" s="46"/>
      <c r="AE318" s="46"/>
    </row>
    <row r="319" spans="1:31" s="64" customFormat="1" ht="18.75">
      <c r="A319" s="92"/>
      <c r="B319" s="62"/>
      <c r="C319" s="46"/>
      <c r="D319" s="46"/>
      <c r="E319" s="46"/>
      <c r="F319" s="46"/>
      <c r="G319" s="46"/>
      <c r="H319" s="46"/>
      <c r="I319" s="46"/>
      <c r="J319" s="46"/>
      <c r="K319" s="46"/>
      <c r="L319" s="46"/>
      <c r="M319" s="46"/>
      <c r="N319" s="46"/>
      <c r="O319" s="46"/>
      <c r="P319" s="46"/>
      <c r="Q319" s="46"/>
      <c r="R319" s="46"/>
      <c r="T319" s="46"/>
      <c r="U319" s="46"/>
      <c r="V319" s="46"/>
      <c r="W319" s="46"/>
      <c r="X319" s="46"/>
      <c r="Y319" s="46"/>
      <c r="Z319" s="46"/>
      <c r="AA319" s="46"/>
      <c r="AB319" s="46"/>
      <c r="AC319" s="46"/>
      <c r="AD319" s="46"/>
      <c r="AE319" s="46"/>
    </row>
    <row r="320" spans="1:31" s="64" customFormat="1" ht="18.75">
      <c r="A320" s="92"/>
      <c r="B320" s="62"/>
      <c r="C320" s="46"/>
      <c r="D320" s="46"/>
      <c r="E320" s="46"/>
      <c r="F320" s="46"/>
      <c r="G320" s="46"/>
      <c r="H320" s="46"/>
      <c r="I320" s="46"/>
      <c r="J320" s="46"/>
      <c r="K320" s="46"/>
      <c r="L320" s="46"/>
      <c r="M320" s="46"/>
      <c r="N320" s="46"/>
      <c r="O320" s="46"/>
      <c r="P320" s="46"/>
      <c r="Q320" s="46"/>
      <c r="R320" s="46"/>
      <c r="T320" s="46"/>
      <c r="U320" s="46"/>
      <c r="V320" s="46"/>
      <c r="W320" s="46"/>
      <c r="X320" s="46"/>
      <c r="Y320" s="46"/>
      <c r="Z320" s="46"/>
      <c r="AA320" s="46"/>
      <c r="AB320" s="46"/>
      <c r="AC320" s="46"/>
      <c r="AD320" s="46"/>
      <c r="AE320" s="46"/>
    </row>
    <row r="321" spans="1:31" s="64" customFormat="1" ht="18.75">
      <c r="A321" s="92"/>
      <c r="B321" s="62"/>
      <c r="C321" s="46"/>
      <c r="D321" s="46"/>
      <c r="E321" s="46"/>
      <c r="F321" s="46"/>
      <c r="G321" s="46"/>
      <c r="H321" s="46"/>
      <c r="I321" s="46"/>
      <c r="J321" s="46"/>
      <c r="K321" s="46"/>
      <c r="L321" s="46"/>
      <c r="M321" s="46"/>
      <c r="N321" s="46"/>
      <c r="O321" s="46"/>
      <c r="P321" s="46"/>
      <c r="Q321" s="46"/>
      <c r="R321" s="46"/>
      <c r="T321" s="46"/>
      <c r="U321" s="46"/>
      <c r="V321" s="46"/>
      <c r="W321" s="46"/>
      <c r="X321" s="46"/>
      <c r="Y321" s="46"/>
      <c r="Z321" s="46"/>
      <c r="AA321" s="46"/>
      <c r="AB321" s="46"/>
      <c r="AC321" s="46"/>
      <c r="AD321" s="46"/>
      <c r="AE321" s="46"/>
    </row>
    <row r="322" spans="1:31" s="64" customFormat="1" ht="18.75">
      <c r="A322" s="92"/>
      <c r="B322" s="62"/>
      <c r="C322" s="46"/>
      <c r="D322" s="46"/>
      <c r="E322" s="46"/>
      <c r="F322" s="46"/>
      <c r="G322" s="46"/>
      <c r="H322" s="46"/>
      <c r="I322" s="46"/>
      <c r="J322" s="46"/>
      <c r="K322" s="46"/>
      <c r="L322" s="46"/>
      <c r="M322" s="46"/>
      <c r="N322" s="46"/>
      <c r="O322" s="46"/>
      <c r="P322" s="46"/>
      <c r="Q322" s="46"/>
      <c r="R322" s="46"/>
      <c r="T322" s="46"/>
      <c r="U322" s="46"/>
      <c r="V322" s="46"/>
      <c r="W322" s="46"/>
      <c r="X322" s="46"/>
      <c r="Y322" s="46"/>
      <c r="Z322" s="46"/>
      <c r="AA322" s="46"/>
      <c r="AB322" s="46"/>
      <c r="AC322" s="46"/>
      <c r="AD322" s="46"/>
      <c r="AE322" s="46"/>
    </row>
    <row r="323" spans="1:31" s="64" customFormat="1" ht="18.75">
      <c r="A323" s="92"/>
      <c r="B323" s="62"/>
      <c r="C323" s="46"/>
      <c r="D323" s="46"/>
      <c r="E323" s="46"/>
      <c r="F323" s="46"/>
      <c r="G323" s="46"/>
      <c r="H323" s="46"/>
      <c r="I323" s="46"/>
      <c r="J323" s="46"/>
      <c r="K323" s="46"/>
      <c r="L323" s="46"/>
      <c r="M323" s="46"/>
      <c r="N323" s="46"/>
      <c r="O323" s="46"/>
      <c r="P323" s="46"/>
      <c r="Q323" s="46"/>
      <c r="R323" s="46"/>
      <c r="T323" s="46"/>
      <c r="U323" s="46"/>
      <c r="V323" s="46"/>
      <c r="W323" s="46"/>
      <c r="X323" s="46"/>
      <c r="Y323" s="46"/>
      <c r="Z323" s="46"/>
      <c r="AA323" s="46"/>
      <c r="AB323" s="46"/>
      <c r="AC323" s="46"/>
      <c r="AD323" s="46"/>
      <c r="AE323" s="46"/>
    </row>
    <row r="324" spans="1:31" s="64" customFormat="1" ht="18.75">
      <c r="A324" s="92"/>
      <c r="B324" s="62"/>
      <c r="C324" s="46"/>
      <c r="D324" s="46"/>
      <c r="E324" s="46"/>
      <c r="F324" s="46"/>
      <c r="G324" s="46"/>
      <c r="H324" s="46"/>
      <c r="I324" s="46"/>
      <c r="J324" s="46"/>
      <c r="K324" s="46"/>
      <c r="L324" s="46"/>
      <c r="M324" s="46"/>
      <c r="N324" s="46"/>
      <c r="O324" s="46"/>
      <c r="P324" s="46"/>
      <c r="Q324" s="46"/>
      <c r="R324" s="46"/>
      <c r="T324" s="46"/>
      <c r="U324" s="46"/>
      <c r="V324" s="46"/>
      <c r="W324" s="46"/>
      <c r="X324" s="46"/>
      <c r="Y324" s="46"/>
      <c r="Z324" s="46"/>
      <c r="AA324" s="46"/>
      <c r="AB324" s="46"/>
      <c r="AC324" s="46"/>
      <c r="AD324" s="46"/>
      <c r="AE324" s="46"/>
    </row>
    <row r="325" spans="1:31" s="64" customFormat="1" ht="18.75">
      <c r="A325" s="92"/>
      <c r="B325" s="62"/>
      <c r="C325" s="46"/>
      <c r="D325" s="46"/>
      <c r="E325" s="46"/>
      <c r="F325" s="46"/>
      <c r="G325" s="46"/>
      <c r="H325" s="46"/>
      <c r="I325" s="46"/>
      <c r="J325" s="46"/>
      <c r="K325" s="46"/>
      <c r="L325" s="46"/>
      <c r="M325" s="46"/>
      <c r="N325" s="46"/>
      <c r="O325" s="46"/>
      <c r="P325" s="46"/>
      <c r="Q325" s="46"/>
      <c r="R325" s="46"/>
      <c r="T325" s="46"/>
      <c r="U325" s="46"/>
      <c r="V325" s="46"/>
      <c r="W325" s="46"/>
      <c r="X325" s="46"/>
      <c r="Y325" s="46"/>
      <c r="Z325" s="46"/>
      <c r="AA325" s="46"/>
      <c r="AB325" s="46"/>
      <c r="AC325" s="46"/>
      <c r="AD325" s="46"/>
      <c r="AE325" s="46"/>
    </row>
    <row r="326" spans="1:31" s="64" customFormat="1" ht="18.75">
      <c r="A326" s="92"/>
      <c r="B326" s="62"/>
      <c r="C326" s="46"/>
      <c r="D326" s="46"/>
      <c r="E326" s="46"/>
      <c r="F326" s="46"/>
      <c r="G326" s="46"/>
      <c r="H326" s="46"/>
      <c r="I326" s="46"/>
      <c r="J326" s="46"/>
      <c r="K326" s="46"/>
      <c r="L326" s="46"/>
      <c r="M326" s="46"/>
      <c r="N326" s="46"/>
      <c r="O326" s="46"/>
      <c r="P326" s="46"/>
      <c r="Q326" s="46"/>
      <c r="R326" s="46"/>
      <c r="T326" s="46"/>
      <c r="U326" s="46"/>
      <c r="V326" s="46"/>
      <c r="W326" s="46"/>
      <c r="X326" s="46"/>
      <c r="Y326" s="46"/>
      <c r="Z326" s="46"/>
      <c r="AA326" s="46"/>
      <c r="AB326" s="46"/>
      <c r="AC326" s="46"/>
      <c r="AD326" s="46"/>
      <c r="AE326" s="46"/>
    </row>
    <row r="327" spans="1:31" s="64" customFormat="1" ht="18.75">
      <c r="A327" s="92"/>
      <c r="B327" s="62"/>
      <c r="C327" s="46"/>
      <c r="D327" s="46"/>
      <c r="E327" s="46"/>
      <c r="F327" s="46"/>
      <c r="G327" s="46"/>
      <c r="H327" s="46"/>
      <c r="I327" s="46"/>
      <c r="J327" s="46"/>
      <c r="K327" s="46"/>
      <c r="L327" s="46"/>
      <c r="M327" s="46"/>
      <c r="N327" s="46"/>
      <c r="O327" s="46"/>
      <c r="P327" s="46"/>
      <c r="Q327" s="46"/>
      <c r="R327" s="46"/>
      <c r="T327" s="46"/>
      <c r="U327" s="46"/>
      <c r="V327" s="46"/>
      <c r="W327" s="46"/>
      <c r="X327" s="46"/>
      <c r="Y327" s="46"/>
      <c r="Z327" s="46"/>
      <c r="AA327" s="46"/>
      <c r="AB327" s="46"/>
      <c r="AC327" s="46"/>
      <c r="AD327" s="46"/>
      <c r="AE327" s="46"/>
    </row>
    <row r="328" spans="1:31" s="64" customFormat="1" ht="18.75">
      <c r="A328" s="92"/>
      <c r="B328" s="62"/>
      <c r="C328" s="46"/>
      <c r="D328" s="46"/>
      <c r="E328" s="46"/>
      <c r="F328" s="46"/>
      <c r="G328" s="46"/>
      <c r="H328" s="46"/>
      <c r="I328" s="46"/>
      <c r="J328" s="46"/>
      <c r="K328" s="46"/>
      <c r="L328" s="46"/>
      <c r="M328" s="46"/>
      <c r="N328" s="46"/>
      <c r="O328" s="46"/>
      <c r="P328" s="46"/>
      <c r="Q328" s="46"/>
      <c r="R328" s="46"/>
      <c r="T328" s="46"/>
      <c r="U328" s="46"/>
      <c r="V328" s="46"/>
      <c r="W328" s="46"/>
      <c r="X328" s="46"/>
      <c r="Y328" s="46"/>
      <c r="Z328" s="46"/>
      <c r="AA328" s="46"/>
      <c r="AB328" s="46"/>
      <c r="AC328" s="46"/>
      <c r="AD328" s="46"/>
      <c r="AE328" s="46"/>
    </row>
    <row r="329" spans="1:31" s="64" customFormat="1" ht="18.75">
      <c r="A329" s="92"/>
      <c r="B329" s="62"/>
      <c r="C329" s="46"/>
      <c r="D329" s="46"/>
      <c r="E329" s="46"/>
      <c r="F329" s="46"/>
      <c r="G329" s="46"/>
      <c r="H329" s="46"/>
      <c r="I329" s="46"/>
      <c r="J329" s="46"/>
      <c r="K329" s="46"/>
      <c r="L329" s="46"/>
      <c r="M329" s="46"/>
      <c r="N329" s="46"/>
      <c r="O329" s="46"/>
      <c r="P329" s="46"/>
      <c r="Q329" s="46"/>
      <c r="R329" s="46"/>
      <c r="T329" s="46"/>
      <c r="U329" s="46"/>
      <c r="V329" s="46"/>
      <c r="W329" s="46"/>
      <c r="X329" s="46"/>
      <c r="Y329" s="46"/>
      <c r="Z329" s="46"/>
      <c r="AA329" s="46"/>
      <c r="AB329" s="46"/>
      <c r="AC329" s="46"/>
      <c r="AD329" s="46"/>
      <c r="AE329" s="46"/>
    </row>
    <row r="330" spans="1:31" s="64" customFormat="1" ht="18.75">
      <c r="A330" s="92"/>
      <c r="B330" s="62"/>
      <c r="C330" s="46"/>
      <c r="D330" s="46"/>
      <c r="E330" s="46"/>
      <c r="F330" s="46"/>
      <c r="G330" s="46"/>
      <c r="H330" s="46"/>
      <c r="I330" s="46"/>
      <c r="J330" s="46"/>
      <c r="K330" s="46"/>
      <c r="L330" s="46"/>
      <c r="M330" s="46"/>
      <c r="N330" s="46"/>
      <c r="O330" s="46"/>
      <c r="P330" s="46"/>
      <c r="Q330" s="46"/>
      <c r="R330" s="46"/>
      <c r="T330" s="46"/>
      <c r="U330" s="46"/>
      <c r="V330" s="46"/>
      <c r="W330" s="46"/>
      <c r="X330" s="46"/>
      <c r="Y330" s="46"/>
      <c r="Z330" s="46"/>
      <c r="AA330" s="46"/>
      <c r="AB330" s="46"/>
      <c r="AC330" s="46"/>
      <c r="AD330" s="46"/>
      <c r="AE330" s="46"/>
    </row>
    <row r="331" spans="1:31" s="64" customFormat="1" ht="18.75">
      <c r="A331" s="92"/>
      <c r="B331" s="62"/>
      <c r="C331" s="46"/>
      <c r="D331" s="46"/>
      <c r="E331" s="46"/>
      <c r="F331" s="46"/>
      <c r="G331" s="46"/>
      <c r="H331" s="46"/>
      <c r="I331" s="46"/>
      <c r="J331" s="46"/>
      <c r="K331" s="46"/>
      <c r="L331" s="46"/>
      <c r="M331" s="46"/>
      <c r="N331" s="46"/>
      <c r="O331" s="46"/>
      <c r="P331" s="46"/>
      <c r="Q331" s="46"/>
      <c r="R331" s="46"/>
      <c r="T331" s="46"/>
      <c r="U331" s="46"/>
      <c r="V331" s="46"/>
      <c r="W331" s="46"/>
      <c r="X331" s="46"/>
      <c r="Y331" s="46"/>
      <c r="Z331" s="46"/>
      <c r="AA331" s="46"/>
      <c r="AB331" s="46"/>
      <c r="AC331" s="46"/>
      <c r="AD331" s="46"/>
      <c r="AE331" s="46"/>
    </row>
    <row r="332" spans="1:31" s="64" customFormat="1" ht="18.75">
      <c r="A332" s="92"/>
      <c r="B332" s="62"/>
      <c r="C332" s="46"/>
      <c r="D332" s="46"/>
      <c r="E332" s="46"/>
      <c r="F332" s="46"/>
      <c r="G332" s="46"/>
      <c r="H332" s="46"/>
      <c r="I332" s="46"/>
      <c r="J332" s="46"/>
      <c r="K332" s="46"/>
      <c r="L332" s="46"/>
      <c r="M332" s="46"/>
      <c r="N332" s="46"/>
      <c r="O332" s="46"/>
      <c r="P332" s="46"/>
      <c r="Q332" s="46"/>
      <c r="R332" s="46"/>
      <c r="T332" s="46"/>
      <c r="U332" s="46"/>
      <c r="V332" s="46"/>
      <c r="W332" s="46"/>
      <c r="X332" s="46"/>
      <c r="Y332" s="46"/>
      <c r="Z332" s="46"/>
      <c r="AA332" s="46"/>
      <c r="AB332" s="46"/>
      <c r="AC332" s="46"/>
      <c r="AD332" s="46"/>
      <c r="AE332" s="46"/>
    </row>
    <row r="333" spans="1:31" s="64" customFormat="1" ht="18.75">
      <c r="A333" s="92"/>
      <c r="B333" s="62"/>
      <c r="C333" s="46"/>
      <c r="D333" s="46"/>
      <c r="E333" s="46"/>
      <c r="F333" s="46"/>
      <c r="G333" s="46"/>
      <c r="H333" s="46"/>
      <c r="I333" s="46"/>
      <c r="J333" s="46"/>
      <c r="K333" s="46"/>
      <c r="L333" s="46"/>
      <c r="M333" s="46"/>
      <c r="N333" s="46"/>
      <c r="O333" s="46"/>
      <c r="P333" s="46"/>
      <c r="Q333" s="46"/>
      <c r="R333" s="46"/>
      <c r="T333" s="46"/>
      <c r="U333" s="46"/>
      <c r="V333" s="46"/>
      <c r="W333" s="46"/>
      <c r="X333" s="46"/>
      <c r="Y333" s="46"/>
      <c r="Z333" s="46"/>
      <c r="AA333" s="46"/>
      <c r="AB333" s="46"/>
      <c r="AC333" s="46"/>
      <c r="AD333" s="46"/>
      <c r="AE333" s="46"/>
    </row>
    <row r="334" spans="1:31" s="64" customFormat="1" ht="18.75">
      <c r="A334" s="92"/>
      <c r="B334" s="62"/>
      <c r="C334" s="46"/>
      <c r="D334" s="46"/>
      <c r="E334" s="46"/>
      <c r="F334" s="46"/>
      <c r="G334" s="46"/>
      <c r="H334" s="46"/>
      <c r="I334" s="46"/>
      <c r="J334" s="46"/>
      <c r="K334" s="46"/>
      <c r="L334" s="46"/>
      <c r="M334" s="46"/>
      <c r="N334" s="46"/>
      <c r="O334" s="46"/>
      <c r="P334" s="46"/>
      <c r="Q334" s="46"/>
      <c r="R334" s="46"/>
      <c r="T334" s="46"/>
      <c r="U334" s="46"/>
      <c r="V334" s="46"/>
      <c r="W334" s="46"/>
      <c r="X334" s="46"/>
      <c r="Y334" s="46"/>
      <c r="Z334" s="46"/>
      <c r="AA334" s="46"/>
      <c r="AB334" s="46"/>
      <c r="AC334" s="46"/>
      <c r="AD334" s="46"/>
      <c r="AE334" s="46"/>
    </row>
    <row r="335" spans="1:31" s="64" customFormat="1" ht="18.75">
      <c r="A335" s="92"/>
      <c r="B335" s="62"/>
      <c r="C335" s="46"/>
      <c r="D335" s="46"/>
      <c r="E335" s="46"/>
      <c r="F335" s="46"/>
      <c r="G335" s="46"/>
      <c r="H335" s="46"/>
      <c r="I335" s="46"/>
      <c r="J335" s="46"/>
      <c r="K335" s="46"/>
      <c r="L335" s="46"/>
      <c r="M335" s="46"/>
      <c r="N335" s="46"/>
      <c r="O335" s="46"/>
      <c r="P335" s="46"/>
      <c r="Q335" s="46"/>
      <c r="R335" s="46"/>
      <c r="T335" s="46"/>
      <c r="U335" s="46"/>
      <c r="V335" s="46"/>
      <c r="W335" s="46"/>
      <c r="X335" s="46"/>
      <c r="Y335" s="46"/>
      <c r="Z335" s="46"/>
      <c r="AA335" s="46"/>
      <c r="AB335" s="46"/>
      <c r="AC335" s="46"/>
      <c r="AD335" s="46"/>
      <c r="AE335" s="46"/>
    </row>
    <row r="336" spans="1:31" s="64" customFormat="1" ht="18.75">
      <c r="A336" s="92"/>
      <c r="B336" s="62"/>
      <c r="C336" s="46"/>
      <c r="D336" s="46"/>
      <c r="E336" s="46"/>
      <c r="F336" s="46"/>
      <c r="G336" s="46"/>
      <c r="H336" s="46"/>
      <c r="I336" s="46"/>
      <c r="J336" s="46"/>
      <c r="K336" s="46"/>
      <c r="L336" s="46"/>
      <c r="M336" s="46"/>
      <c r="N336" s="46"/>
      <c r="O336" s="46"/>
      <c r="P336" s="46"/>
      <c r="Q336" s="46"/>
      <c r="R336" s="46"/>
      <c r="T336" s="46"/>
      <c r="U336" s="46"/>
      <c r="V336" s="46"/>
      <c r="W336" s="46"/>
      <c r="X336" s="46"/>
      <c r="Y336" s="46"/>
      <c r="Z336" s="46"/>
      <c r="AA336" s="46"/>
      <c r="AB336" s="46"/>
      <c r="AC336" s="46"/>
      <c r="AD336" s="46"/>
      <c r="AE336" s="46"/>
    </row>
    <row r="337" spans="1:31" s="64" customFormat="1" ht="18.75">
      <c r="A337" s="92"/>
      <c r="B337" s="62"/>
      <c r="C337" s="46"/>
      <c r="D337" s="46"/>
      <c r="E337" s="46"/>
      <c r="F337" s="46"/>
      <c r="G337" s="46"/>
      <c r="H337" s="46"/>
      <c r="I337" s="46"/>
      <c r="J337" s="46"/>
      <c r="K337" s="46"/>
      <c r="L337" s="46"/>
      <c r="M337" s="46"/>
      <c r="N337" s="46"/>
      <c r="O337" s="46"/>
      <c r="P337" s="46"/>
      <c r="Q337" s="46"/>
      <c r="R337" s="46"/>
      <c r="T337" s="46"/>
      <c r="U337" s="46"/>
      <c r="V337" s="46"/>
      <c r="W337" s="46"/>
      <c r="X337" s="46"/>
      <c r="Y337" s="46"/>
      <c r="Z337" s="46"/>
      <c r="AA337" s="46"/>
      <c r="AB337" s="46"/>
      <c r="AC337" s="46"/>
      <c r="AD337" s="46"/>
      <c r="AE337" s="46"/>
    </row>
    <row r="338" spans="1:31" s="64" customFormat="1" ht="18.75">
      <c r="A338" s="92"/>
      <c r="B338" s="62"/>
      <c r="C338" s="46"/>
      <c r="D338" s="46"/>
      <c r="E338" s="46"/>
      <c r="F338" s="46"/>
      <c r="G338" s="46"/>
      <c r="H338" s="46"/>
      <c r="I338" s="46"/>
      <c r="J338" s="46"/>
      <c r="K338" s="46"/>
      <c r="L338" s="46"/>
      <c r="M338" s="46"/>
      <c r="N338" s="46"/>
      <c r="O338" s="46"/>
      <c r="P338" s="46"/>
      <c r="Q338" s="46"/>
      <c r="R338" s="46"/>
      <c r="T338" s="46"/>
      <c r="U338" s="46"/>
      <c r="V338" s="46"/>
      <c r="W338" s="46"/>
      <c r="X338" s="46"/>
      <c r="Y338" s="46"/>
      <c r="Z338" s="46"/>
      <c r="AA338" s="46"/>
      <c r="AB338" s="46"/>
      <c r="AC338" s="46"/>
      <c r="AD338" s="46"/>
      <c r="AE338" s="46"/>
    </row>
    <row r="339" spans="1:31" s="64" customFormat="1" ht="18.75">
      <c r="A339" s="92"/>
      <c r="B339" s="62"/>
      <c r="C339" s="46"/>
      <c r="D339" s="46"/>
      <c r="E339" s="46"/>
      <c r="F339" s="46"/>
      <c r="G339" s="46"/>
      <c r="H339" s="46"/>
      <c r="I339" s="46"/>
      <c r="J339" s="46"/>
      <c r="K339" s="46"/>
      <c r="L339" s="46"/>
      <c r="M339" s="46"/>
      <c r="N339" s="46"/>
      <c r="O339" s="46"/>
      <c r="P339" s="46"/>
      <c r="Q339" s="46"/>
      <c r="R339" s="46"/>
      <c r="T339" s="46"/>
      <c r="U339" s="46"/>
      <c r="V339" s="46"/>
      <c r="W339" s="46"/>
      <c r="X339" s="46"/>
      <c r="Y339" s="46"/>
      <c r="Z339" s="46"/>
      <c r="AA339" s="46"/>
      <c r="AB339" s="46"/>
      <c r="AC339" s="46"/>
      <c r="AD339" s="46"/>
      <c r="AE339" s="46"/>
    </row>
    <row r="340" spans="1:31" s="64" customFormat="1" ht="18.75">
      <c r="A340" s="92"/>
      <c r="B340" s="62"/>
      <c r="C340" s="46"/>
      <c r="D340" s="46"/>
      <c r="E340" s="46"/>
      <c r="F340" s="46"/>
      <c r="G340" s="46"/>
      <c r="H340" s="46"/>
      <c r="I340" s="46"/>
      <c r="J340" s="46"/>
      <c r="K340" s="46"/>
      <c r="L340" s="46"/>
      <c r="M340" s="46"/>
      <c r="N340" s="46"/>
      <c r="O340" s="46"/>
      <c r="P340" s="46"/>
      <c r="Q340" s="46"/>
      <c r="R340" s="46"/>
      <c r="T340" s="46"/>
      <c r="U340" s="46"/>
      <c r="V340" s="46"/>
      <c r="W340" s="46"/>
      <c r="X340" s="46"/>
      <c r="Y340" s="46"/>
      <c r="Z340" s="46"/>
      <c r="AA340" s="46"/>
      <c r="AB340" s="46"/>
      <c r="AC340" s="46"/>
      <c r="AD340" s="46"/>
      <c r="AE340" s="46"/>
    </row>
    <row r="341" spans="1:31" s="64" customFormat="1" ht="18.75">
      <c r="A341" s="92"/>
      <c r="B341" s="62"/>
      <c r="C341" s="46"/>
      <c r="D341" s="46"/>
      <c r="E341" s="46"/>
      <c r="F341" s="46"/>
      <c r="G341" s="46"/>
      <c r="H341" s="46"/>
      <c r="I341" s="46"/>
      <c r="J341" s="46"/>
      <c r="K341" s="46"/>
      <c r="L341" s="46"/>
      <c r="M341" s="46"/>
      <c r="N341" s="46"/>
      <c r="O341" s="46"/>
      <c r="P341" s="46"/>
      <c r="Q341" s="46"/>
      <c r="R341" s="46"/>
      <c r="T341" s="46"/>
      <c r="U341" s="46"/>
      <c r="V341" s="46"/>
      <c r="W341" s="46"/>
      <c r="X341" s="46"/>
      <c r="Y341" s="46"/>
      <c r="Z341" s="46"/>
      <c r="AA341" s="46"/>
      <c r="AB341" s="46"/>
      <c r="AC341" s="46"/>
      <c r="AD341" s="46"/>
      <c r="AE341" s="46"/>
    </row>
    <row r="342" spans="1:31" s="64" customFormat="1" ht="18.75">
      <c r="A342" s="92"/>
      <c r="B342" s="62"/>
      <c r="C342" s="46"/>
      <c r="D342" s="46"/>
      <c r="E342" s="46"/>
      <c r="F342" s="46"/>
      <c r="G342" s="46"/>
      <c r="H342" s="46"/>
      <c r="I342" s="46"/>
      <c r="J342" s="46"/>
      <c r="K342" s="46"/>
      <c r="L342" s="46"/>
      <c r="M342" s="46"/>
      <c r="N342" s="46"/>
      <c r="O342" s="46"/>
      <c r="P342" s="46"/>
      <c r="Q342" s="46"/>
      <c r="R342" s="46"/>
      <c r="T342" s="46"/>
      <c r="U342" s="46"/>
      <c r="V342" s="46"/>
      <c r="W342" s="46"/>
      <c r="X342" s="46"/>
      <c r="Y342" s="46"/>
      <c r="Z342" s="46"/>
      <c r="AA342" s="46"/>
      <c r="AB342" s="46"/>
      <c r="AC342" s="46"/>
      <c r="AD342" s="46"/>
      <c r="AE342" s="46"/>
    </row>
    <row r="343" spans="1:31" s="64" customFormat="1" ht="18.75">
      <c r="A343" s="92"/>
      <c r="B343" s="62"/>
      <c r="C343" s="46"/>
      <c r="D343" s="46"/>
      <c r="E343" s="46"/>
      <c r="F343" s="46"/>
      <c r="G343" s="46"/>
      <c r="H343" s="46"/>
      <c r="I343" s="46"/>
      <c r="J343" s="46"/>
      <c r="K343" s="46"/>
      <c r="L343" s="46"/>
      <c r="M343" s="46"/>
      <c r="N343" s="46"/>
      <c r="O343" s="46"/>
      <c r="P343" s="46"/>
      <c r="Q343" s="46"/>
      <c r="R343" s="46"/>
      <c r="T343" s="46"/>
      <c r="U343" s="46"/>
      <c r="V343" s="46"/>
      <c r="W343" s="46"/>
      <c r="X343" s="46"/>
      <c r="Y343" s="46"/>
      <c r="Z343" s="46"/>
      <c r="AA343" s="46"/>
      <c r="AB343" s="46"/>
      <c r="AC343" s="46"/>
      <c r="AD343" s="46"/>
      <c r="AE343" s="46"/>
    </row>
    <row r="344" spans="1:31" s="64" customFormat="1" ht="18.75">
      <c r="A344" s="92"/>
      <c r="B344" s="62"/>
      <c r="C344" s="46"/>
      <c r="D344" s="46"/>
      <c r="E344" s="46"/>
      <c r="F344" s="46"/>
      <c r="G344" s="46"/>
      <c r="H344" s="46"/>
      <c r="I344" s="46"/>
      <c r="J344" s="46"/>
      <c r="K344" s="46"/>
      <c r="L344" s="46"/>
      <c r="M344" s="46"/>
      <c r="N344" s="46"/>
      <c r="O344" s="46"/>
      <c r="P344" s="46"/>
      <c r="Q344" s="46"/>
      <c r="R344" s="46"/>
      <c r="T344" s="46"/>
      <c r="U344" s="46"/>
      <c r="V344" s="46"/>
      <c r="W344" s="46"/>
      <c r="X344" s="46"/>
      <c r="Y344" s="46"/>
      <c r="Z344" s="46"/>
      <c r="AA344" s="46"/>
      <c r="AB344" s="46"/>
      <c r="AC344" s="46"/>
      <c r="AD344" s="46"/>
      <c r="AE344" s="46"/>
    </row>
    <row r="345" spans="1:31" s="64" customFormat="1" ht="18.75">
      <c r="A345" s="92"/>
      <c r="B345" s="62"/>
      <c r="C345" s="46"/>
      <c r="D345" s="46"/>
      <c r="E345" s="46"/>
      <c r="F345" s="46"/>
      <c r="G345" s="46"/>
      <c r="H345" s="46"/>
      <c r="I345" s="46"/>
      <c r="J345" s="46"/>
      <c r="K345" s="46"/>
      <c r="L345" s="46"/>
      <c r="M345" s="46"/>
      <c r="N345" s="46"/>
      <c r="O345" s="46"/>
      <c r="P345" s="46"/>
      <c r="Q345" s="46"/>
      <c r="R345" s="46"/>
      <c r="T345" s="46"/>
      <c r="U345" s="46"/>
      <c r="V345" s="46"/>
      <c r="W345" s="46"/>
      <c r="X345" s="46"/>
      <c r="Y345" s="46"/>
      <c r="Z345" s="46"/>
      <c r="AA345" s="46"/>
      <c r="AB345" s="46"/>
      <c r="AC345" s="46"/>
      <c r="AD345" s="46"/>
      <c r="AE345" s="46"/>
    </row>
    <row r="346" spans="1:31" s="64" customFormat="1" ht="18.75">
      <c r="A346" s="92"/>
      <c r="B346" s="62"/>
      <c r="C346" s="46"/>
      <c r="D346" s="46"/>
      <c r="E346" s="46"/>
      <c r="F346" s="46"/>
      <c r="G346" s="46"/>
      <c r="H346" s="46"/>
      <c r="I346" s="46"/>
      <c r="J346" s="46"/>
      <c r="K346" s="46"/>
      <c r="L346" s="46"/>
      <c r="M346" s="46"/>
      <c r="N346" s="46"/>
      <c r="O346" s="46"/>
      <c r="P346" s="46"/>
      <c r="Q346" s="46"/>
      <c r="R346" s="46"/>
      <c r="T346" s="46"/>
      <c r="U346" s="46"/>
      <c r="V346" s="46"/>
      <c r="W346" s="46"/>
      <c r="X346" s="46"/>
      <c r="Y346" s="46"/>
      <c r="Z346" s="46"/>
      <c r="AA346" s="46"/>
      <c r="AB346" s="46"/>
      <c r="AC346" s="46"/>
      <c r="AD346" s="46"/>
      <c r="AE346" s="46"/>
    </row>
    <row r="347" spans="1:31" s="64" customFormat="1" ht="18.75">
      <c r="A347" s="92"/>
      <c r="B347" s="62"/>
      <c r="C347" s="46"/>
      <c r="D347" s="46"/>
      <c r="E347" s="46"/>
      <c r="F347" s="46"/>
      <c r="G347" s="46"/>
      <c r="H347" s="46"/>
      <c r="I347" s="46"/>
      <c r="J347" s="46"/>
      <c r="K347" s="46"/>
      <c r="L347" s="46"/>
      <c r="M347" s="46"/>
      <c r="N347" s="46"/>
      <c r="O347" s="46"/>
      <c r="P347" s="46"/>
      <c r="Q347" s="46"/>
      <c r="R347" s="46"/>
      <c r="T347" s="46"/>
      <c r="U347" s="46"/>
      <c r="V347" s="46"/>
      <c r="W347" s="46"/>
      <c r="X347" s="46"/>
      <c r="Y347" s="46"/>
      <c r="Z347" s="46"/>
      <c r="AA347" s="46"/>
      <c r="AB347" s="46"/>
      <c r="AC347" s="46"/>
      <c r="AD347" s="46"/>
      <c r="AE347" s="46"/>
    </row>
    <row r="348" spans="1:31" s="64" customFormat="1" ht="18.75">
      <c r="A348" s="92"/>
      <c r="B348" s="62"/>
      <c r="C348" s="46"/>
      <c r="D348" s="46"/>
      <c r="E348" s="46"/>
      <c r="F348" s="46"/>
      <c r="G348" s="46"/>
      <c r="H348" s="46"/>
      <c r="I348" s="46"/>
      <c r="J348" s="46"/>
      <c r="K348" s="46"/>
      <c r="L348" s="46"/>
      <c r="M348" s="46"/>
      <c r="N348" s="46"/>
      <c r="O348" s="46"/>
      <c r="P348" s="46"/>
      <c r="Q348" s="46"/>
      <c r="R348" s="46"/>
      <c r="T348" s="46"/>
      <c r="U348" s="46"/>
      <c r="V348" s="46"/>
      <c r="W348" s="46"/>
      <c r="X348" s="46"/>
      <c r="Y348" s="46"/>
      <c r="Z348" s="46"/>
      <c r="AA348" s="46"/>
      <c r="AB348" s="46"/>
      <c r="AC348" s="46"/>
      <c r="AD348" s="46"/>
      <c r="AE348" s="46"/>
    </row>
    <row r="349" spans="1:31" s="64" customFormat="1" ht="18.75">
      <c r="A349" s="92"/>
      <c r="B349" s="62"/>
      <c r="C349" s="46"/>
      <c r="D349" s="46"/>
      <c r="E349" s="46"/>
      <c r="F349" s="46"/>
      <c r="G349" s="46"/>
      <c r="H349" s="46"/>
      <c r="I349" s="46"/>
      <c r="J349" s="46"/>
      <c r="K349" s="46"/>
      <c r="L349" s="46"/>
      <c r="M349" s="46"/>
      <c r="N349" s="46"/>
      <c r="O349" s="46"/>
      <c r="P349" s="46"/>
      <c r="Q349" s="46"/>
      <c r="R349" s="46"/>
      <c r="T349" s="46"/>
      <c r="U349" s="46"/>
      <c r="V349" s="46"/>
      <c r="W349" s="46"/>
      <c r="X349" s="46"/>
      <c r="Y349" s="46"/>
      <c r="Z349" s="46"/>
      <c r="AA349" s="46"/>
      <c r="AB349" s="46"/>
      <c r="AC349" s="46"/>
      <c r="AD349" s="46"/>
      <c r="AE349" s="46"/>
    </row>
    <row r="350" spans="1:31" s="64" customFormat="1" ht="18.75">
      <c r="A350" s="92"/>
      <c r="B350" s="62"/>
      <c r="C350" s="46"/>
      <c r="D350" s="46"/>
      <c r="E350" s="46"/>
      <c r="F350" s="46"/>
      <c r="G350" s="46"/>
      <c r="H350" s="46"/>
      <c r="I350" s="46"/>
      <c r="J350" s="46"/>
      <c r="K350" s="46"/>
      <c r="L350" s="46"/>
      <c r="M350" s="46"/>
      <c r="N350" s="46"/>
      <c r="O350" s="46"/>
      <c r="P350" s="46"/>
      <c r="Q350" s="46"/>
      <c r="R350" s="46"/>
      <c r="T350" s="46"/>
      <c r="U350" s="46"/>
      <c r="V350" s="46"/>
      <c r="W350" s="46"/>
      <c r="X350" s="46"/>
      <c r="Y350" s="46"/>
      <c r="Z350" s="46"/>
      <c r="AA350" s="46"/>
      <c r="AB350" s="46"/>
      <c r="AC350" s="46"/>
      <c r="AD350" s="46"/>
      <c r="AE350" s="46"/>
    </row>
    <row r="351" spans="1:31" s="64" customFormat="1" ht="18.75">
      <c r="A351" s="92"/>
      <c r="B351" s="62"/>
      <c r="C351" s="46"/>
      <c r="D351" s="46"/>
      <c r="E351" s="46"/>
      <c r="F351" s="46"/>
      <c r="G351" s="46"/>
      <c r="H351" s="46"/>
      <c r="I351" s="46"/>
      <c r="J351" s="46"/>
      <c r="K351" s="46"/>
      <c r="L351" s="46"/>
      <c r="M351" s="46"/>
      <c r="N351" s="46"/>
      <c r="O351" s="46"/>
      <c r="P351" s="46"/>
      <c r="Q351" s="46"/>
      <c r="R351" s="46"/>
      <c r="T351" s="46"/>
      <c r="U351" s="46"/>
      <c r="V351" s="46"/>
      <c r="W351" s="46"/>
      <c r="X351" s="46"/>
      <c r="Y351" s="46"/>
      <c r="Z351" s="46"/>
      <c r="AA351" s="46"/>
      <c r="AB351" s="46"/>
      <c r="AC351" s="46"/>
      <c r="AD351" s="46"/>
      <c r="AE351" s="46"/>
    </row>
    <row r="352" spans="1:31" s="64" customFormat="1" ht="18.75">
      <c r="A352" s="92"/>
      <c r="B352" s="62"/>
      <c r="C352" s="46"/>
      <c r="D352" s="46"/>
      <c r="E352" s="46"/>
      <c r="F352" s="46"/>
      <c r="G352" s="46"/>
      <c r="H352" s="46"/>
      <c r="I352" s="46"/>
      <c r="J352" s="46"/>
      <c r="K352" s="46"/>
      <c r="L352" s="46"/>
      <c r="M352" s="46"/>
      <c r="N352" s="46"/>
      <c r="O352" s="46"/>
      <c r="P352" s="46"/>
      <c r="Q352" s="46"/>
      <c r="R352" s="46"/>
      <c r="T352" s="46"/>
      <c r="U352" s="46"/>
      <c r="V352" s="46"/>
      <c r="W352" s="46"/>
      <c r="X352" s="46"/>
      <c r="Y352" s="46"/>
      <c r="Z352" s="46"/>
      <c r="AA352" s="46"/>
      <c r="AB352" s="46"/>
      <c r="AC352" s="46"/>
      <c r="AD352" s="46"/>
      <c r="AE352" s="46"/>
    </row>
    <row r="353" spans="1:31" s="64" customFormat="1" ht="18.75">
      <c r="A353" s="92"/>
      <c r="B353" s="62"/>
      <c r="C353" s="46"/>
      <c r="D353" s="46"/>
      <c r="E353" s="46"/>
      <c r="F353" s="46"/>
      <c r="G353" s="46"/>
      <c r="H353" s="46"/>
      <c r="I353" s="46"/>
      <c r="J353" s="46"/>
      <c r="K353" s="46"/>
      <c r="L353" s="46"/>
      <c r="M353" s="46"/>
      <c r="N353" s="46"/>
      <c r="O353" s="46"/>
      <c r="P353" s="46"/>
      <c r="Q353" s="46"/>
      <c r="R353" s="46"/>
      <c r="T353" s="46"/>
      <c r="U353" s="46"/>
      <c r="V353" s="46"/>
      <c r="W353" s="46"/>
      <c r="X353" s="46"/>
      <c r="Y353" s="46"/>
      <c r="Z353" s="46"/>
      <c r="AA353" s="46"/>
      <c r="AB353" s="46"/>
      <c r="AC353" s="46"/>
      <c r="AD353" s="46"/>
      <c r="AE353" s="46"/>
    </row>
    <row r="354" spans="1:31" s="64" customFormat="1" ht="18.75">
      <c r="A354" s="92"/>
      <c r="B354" s="62"/>
      <c r="C354" s="46"/>
      <c r="D354" s="46"/>
      <c r="E354" s="46"/>
      <c r="F354" s="46"/>
      <c r="G354" s="46"/>
      <c r="H354" s="46"/>
      <c r="I354" s="46"/>
      <c r="J354" s="46"/>
      <c r="K354" s="46"/>
      <c r="L354" s="46"/>
      <c r="M354" s="46"/>
      <c r="N354" s="46"/>
      <c r="O354" s="46"/>
      <c r="P354" s="46"/>
      <c r="Q354" s="46"/>
      <c r="R354" s="46"/>
      <c r="T354" s="46"/>
      <c r="U354" s="46"/>
      <c r="V354" s="46"/>
      <c r="W354" s="46"/>
      <c r="X354" s="46"/>
      <c r="Y354" s="46"/>
      <c r="Z354" s="46"/>
      <c r="AA354" s="46"/>
      <c r="AB354" s="46"/>
      <c r="AC354" s="46"/>
      <c r="AD354" s="46"/>
      <c r="AE354" s="46"/>
    </row>
    <row r="355" spans="1:31" s="64" customFormat="1" ht="18.75">
      <c r="A355" s="92"/>
      <c r="B355" s="62"/>
      <c r="C355" s="46"/>
      <c r="D355" s="46"/>
      <c r="E355" s="46"/>
      <c r="F355" s="46"/>
      <c r="G355" s="46"/>
      <c r="H355" s="46"/>
      <c r="I355" s="46"/>
      <c r="J355" s="46"/>
      <c r="K355" s="46"/>
      <c r="L355" s="46"/>
      <c r="M355" s="46"/>
      <c r="N355" s="46"/>
      <c r="O355" s="46"/>
      <c r="P355" s="46"/>
      <c r="Q355" s="46"/>
      <c r="R355" s="46"/>
      <c r="T355" s="46"/>
      <c r="U355" s="46"/>
      <c r="V355" s="46"/>
      <c r="W355" s="46"/>
      <c r="X355" s="46"/>
      <c r="Y355" s="46"/>
      <c r="Z355" s="46"/>
      <c r="AA355" s="46"/>
      <c r="AB355" s="46"/>
      <c r="AC355" s="46"/>
      <c r="AD355" s="46"/>
      <c r="AE355" s="46"/>
    </row>
    <row r="356" spans="1:31" s="64" customFormat="1" ht="18.75">
      <c r="A356" s="92"/>
      <c r="B356" s="62"/>
      <c r="C356" s="46"/>
      <c r="D356" s="46"/>
      <c r="E356" s="46"/>
      <c r="F356" s="46"/>
      <c r="G356" s="46"/>
      <c r="H356" s="46"/>
      <c r="I356" s="46"/>
      <c r="J356" s="46"/>
      <c r="K356" s="46"/>
      <c r="L356" s="46"/>
      <c r="M356" s="46"/>
      <c r="N356" s="46"/>
      <c r="O356" s="46"/>
      <c r="P356" s="46"/>
      <c r="Q356" s="46"/>
      <c r="R356" s="46"/>
      <c r="T356" s="46"/>
      <c r="U356" s="46"/>
      <c r="V356" s="46"/>
      <c r="W356" s="46"/>
      <c r="X356" s="46"/>
      <c r="Y356" s="46"/>
      <c r="Z356" s="46"/>
      <c r="AA356" s="46"/>
      <c r="AB356" s="46"/>
      <c r="AC356" s="46"/>
      <c r="AD356" s="46"/>
      <c r="AE356" s="46"/>
    </row>
    <row r="357" spans="1:31" s="64" customFormat="1" ht="18.75">
      <c r="A357" s="92"/>
      <c r="B357" s="62"/>
      <c r="C357" s="46"/>
      <c r="D357" s="46"/>
      <c r="E357" s="46"/>
      <c r="F357" s="46"/>
      <c r="G357" s="46"/>
      <c r="H357" s="46"/>
      <c r="I357" s="46"/>
      <c r="J357" s="46"/>
      <c r="K357" s="46"/>
      <c r="L357" s="46"/>
      <c r="M357" s="46"/>
      <c r="N357" s="46"/>
      <c r="O357" s="46"/>
      <c r="P357" s="46"/>
      <c r="Q357" s="46"/>
      <c r="R357" s="46"/>
      <c r="T357" s="46"/>
      <c r="U357" s="46"/>
      <c r="V357" s="46"/>
      <c r="W357" s="46"/>
      <c r="X357" s="46"/>
      <c r="Y357" s="46"/>
      <c r="Z357" s="46"/>
      <c r="AA357" s="46"/>
      <c r="AB357" s="46"/>
      <c r="AC357" s="46"/>
      <c r="AD357" s="46"/>
      <c r="AE357" s="46"/>
    </row>
    <row r="358" spans="1:31" s="64" customFormat="1" ht="18.75">
      <c r="A358" s="92"/>
      <c r="B358" s="62"/>
      <c r="C358" s="46"/>
      <c r="D358" s="46"/>
      <c r="E358" s="46"/>
      <c r="F358" s="46"/>
      <c r="G358" s="46"/>
      <c r="H358" s="46"/>
      <c r="I358" s="46"/>
      <c r="J358" s="46"/>
      <c r="K358" s="46"/>
      <c r="L358" s="46"/>
      <c r="M358" s="46"/>
      <c r="N358" s="46"/>
      <c r="O358" s="46"/>
      <c r="P358" s="46"/>
      <c r="Q358" s="46"/>
      <c r="R358" s="46"/>
      <c r="T358" s="46"/>
      <c r="U358" s="46"/>
      <c r="V358" s="46"/>
      <c r="W358" s="46"/>
      <c r="X358" s="46"/>
      <c r="Y358" s="46"/>
      <c r="Z358" s="46"/>
      <c r="AA358" s="46"/>
      <c r="AB358" s="46"/>
      <c r="AC358" s="46"/>
      <c r="AD358" s="46"/>
      <c r="AE358" s="46"/>
    </row>
    <row r="359" spans="1:31" s="64" customFormat="1" ht="18.75">
      <c r="A359" s="92"/>
      <c r="B359" s="62"/>
      <c r="C359" s="46"/>
      <c r="D359" s="46"/>
      <c r="E359" s="46"/>
      <c r="F359" s="46"/>
      <c r="G359" s="46"/>
      <c r="H359" s="46"/>
      <c r="I359" s="46"/>
      <c r="J359" s="46"/>
      <c r="K359" s="46"/>
      <c r="L359" s="46"/>
      <c r="M359" s="46"/>
      <c r="N359" s="46"/>
      <c r="O359" s="46"/>
      <c r="P359" s="46"/>
      <c r="Q359" s="46"/>
      <c r="R359" s="46"/>
      <c r="T359" s="46"/>
      <c r="U359" s="46"/>
      <c r="V359" s="46"/>
      <c r="W359" s="46"/>
      <c r="X359" s="46"/>
      <c r="Y359" s="46"/>
      <c r="Z359" s="46"/>
      <c r="AA359" s="46"/>
      <c r="AB359" s="46"/>
      <c r="AC359" s="46"/>
      <c r="AD359" s="46"/>
      <c r="AE359" s="46"/>
    </row>
    <row r="360" spans="1:31" s="64" customFormat="1" ht="18.75">
      <c r="A360" s="92"/>
      <c r="B360" s="62"/>
      <c r="C360" s="46"/>
      <c r="D360" s="46"/>
      <c r="E360" s="46"/>
      <c r="F360" s="46"/>
      <c r="G360" s="46"/>
      <c r="H360" s="46"/>
      <c r="I360" s="46"/>
      <c r="J360" s="46"/>
      <c r="K360" s="46"/>
      <c r="L360" s="46"/>
      <c r="M360" s="46"/>
      <c r="N360" s="46"/>
      <c r="O360" s="46"/>
      <c r="P360" s="46"/>
      <c r="Q360" s="46"/>
      <c r="R360" s="46"/>
      <c r="T360" s="46"/>
      <c r="U360" s="46"/>
      <c r="V360" s="46"/>
      <c r="W360" s="46"/>
      <c r="X360" s="46"/>
      <c r="Y360" s="46"/>
      <c r="Z360" s="46"/>
      <c r="AA360" s="46"/>
      <c r="AB360" s="46"/>
      <c r="AC360" s="46"/>
      <c r="AD360" s="46"/>
      <c r="AE360" s="46"/>
    </row>
    <row r="361" spans="1:31" s="64" customFormat="1" ht="18.75">
      <c r="A361" s="92"/>
      <c r="B361" s="62"/>
      <c r="C361" s="46"/>
      <c r="D361" s="46"/>
      <c r="E361" s="46"/>
      <c r="F361" s="46"/>
      <c r="G361" s="46"/>
      <c r="H361" s="46"/>
      <c r="I361" s="46"/>
      <c r="J361" s="46"/>
      <c r="K361" s="46"/>
      <c r="L361" s="46"/>
      <c r="M361" s="46"/>
      <c r="N361" s="46"/>
      <c r="O361" s="46"/>
      <c r="P361" s="46"/>
      <c r="Q361" s="46"/>
      <c r="R361" s="46"/>
      <c r="T361" s="46"/>
      <c r="U361" s="46"/>
      <c r="V361" s="46"/>
      <c r="W361" s="46"/>
      <c r="X361" s="46"/>
      <c r="Y361" s="46"/>
      <c r="Z361" s="46"/>
      <c r="AA361" s="46"/>
      <c r="AB361" s="46"/>
      <c r="AC361" s="46"/>
      <c r="AD361" s="46"/>
      <c r="AE361" s="46"/>
    </row>
    <row r="362" spans="1:31" s="64" customFormat="1" ht="18.75">
      <c r="A362" s="92"/>
      <c r="B362" s="62"/>
      <c r="C362" s="46"/>
      <c r="D362" s="46"/>
      <c r="E362" s="46"/>
      <c r="F362" s="46"/>
      <c r="G362" s="46"/>
      <c r="H362" s="46"/>
      <c r="I362" s="46"/>
      <c r="J362" s="46"/>
      <c r="K362" s="46"/>
      <c r="L362" s="46"/>
      <c r="M362" s="46"/>
      <c r="N362" s="46"/>
      <c r="O362" s="46"/>
      <c r="P362" s="46"/>
      <c r="Q362" s="46"/>
      <c r="R362" s="46"/>
      <c r="T362" s="46"/>
      <c r="U362" s="46"/>
      <c r="V362" s="46"/>
      <c r="W362" s="46"/>
      <c r="X362" s="46"/>
      <c r="Y362" s="46"/>
      <c r="Z362" s="46"/>
      <c r="AA362" s="46"/>
      <c r="AB362" s="46"/>
      <c r="AC362" s="46"/>
      <c r="AD362" s="46"/>
      <c r="AE362" s="46"/>
    </row>
    <row r="363" spans="1:31" s="64" customFormat="1" ht="18.75">
      <c r="A363" s="92"/>
      <c r="B363" s="62"/>
      <c r="C363" s="46"/>
      <c r="D363" s="46"/>
      <c r="E363" s="46"/>
      <c r="F363" s="46"/>
      <c r="G363" s="46"/>
      <c r="H363" s="46"/>
      <c r="I363" s="46"/>
      <c r="J363" s="46"/>
      <c r="K363" s="46"/>
      <c r="L363" s="46"/>
      <c r="M363" s="46"/>
      <c r="N363" s="46"/>
      <c r="O363" s="46"/>
      <c r="P363" s="46"/>
      <c r="Q363" s="46"/>
      <c r="R363" s="46"/>
      <c r="T363" s="46"/>
      <c r="U363" s="46"/>
      <c r="V363" s="46"/>
      <c r="W363" s="46"/>
      <c r="X363" s="46"/>
      <c r="Y363" s="46"/>
      <c r="Z363" s="46"/>
      <c r="AA363" s="46"/>
      <c r="AB363" s="46"/>
      <c r="AC363" s="46"/>
      <c r="AD363" s="46"/>
      <c r="AE363" s="46"/>
    </row>
    <row r="364" spans="1:31" s="64" customFormat="1" ht="18.75">
      <c r="A364" s="92"/>
      <c r="B364" s="62"/>
      <c r="C364" s="46"/>
      <c r="D364" s="46"/>
      <c r="E364" s="46"/>
      <c r="F364" s="46"/>
      <c r="G364" s="46"/>
      <c r="H364" s="46"/>
      <c r="I364" s="46"/>
      <c r="J364" s="46"/>
      <c r="K364" s="46"/>
      <c r="L364" s="46"/>
      <c r="M364" s="46"/>
      <c r="N364" s="46"/>
      <c r="O364" s="46"/>
      <c r="P364" s="46"/>
      <c r="Q364" s="46"/>
      <c r="R364" s="46"/>
      <c r="T364" s="46"/>
      <c r="U364" s="46"/>
      <c r="V364" s="46"/>
      <c r="W364" s="46"/>
      <c r="X364" s="46"/>
      <c r="Y364" s="46"/>
      <c r="Z364" s="46"/>
      <c r="AA364" s="46"/>
      <c r="AB364" s="46"/>
      <c r="AC364" s="46"/>
      <c r="AD364" s="46"/>
      <c r="AE364" s="46"/>
    </row>
    <row r="365" spans="1:31" s="64" customFormat="1" ht="18.75">
      <c r="A365" s="92"/>
      <c r="B365" s="62"/>
      <c r="C365" s="46"/>
      <c r="D365" s="46"/>
      <c r="E365" s="46"/>
      <c r="F365" s="46"/>
      <c r="G365" s="46"/>
      <c r="H365" s="46"/>
      <c r="I365" s="46"/>
      <c r="J365" s="46"/>
      <c r="K365" s="46"/>
      <c r="L365" s="46"/>
      <c r="M365" s="46"/>
      <c r="N365" s="46"/>
      <c r="O365" s="46"/>
      <c r="P365" s="46"/>
      <c r="Q365" s="46"/>
      <c r="R365" s="46"/>
      <c r="T365" s="46"/>
      <c r="U365" s="46"/>
      <c r="V365" s="46"/>
      <c r="W365" s="46"/>
      <c r="X365" s="46"/>
      <c r="Y365" s="46"/>
      <c r="Z365" s="46"/>
      <c r="AA365" s="46"/>
      <c r="AB365" s="46"/>
      <c r="AC365" s="46"/>
      <c r="AD365" s="46"/>
      <c r="AE365" s="46"/>
    </row>
    <row r="366" spans="1:31" s="64" customFormat="1" ht="18.75">
      <c r="A366" s="92"/>
      <c r="B366" s="62"/>
      <c r="C366" s="46"/>
      <c r="D366" s="46"/>
      <c r="E366" s="46"/>
      <c r="F366" s="46"/>
      <c r="G366" s="46"/>
      <c r="H366" s="46"/>
      <c r="I366" s="46"/>
      <c r="J366" s="46"/>
      <c r="K366" s="46"/>
      <c r="L366" s="46"/>
      <c r="M366" s="46"/>
      <c r="N366" s="46"/>
      <c r="O366" s="46"/>
      <c r="P366" s="46"/>
      <c r="Q366" s="46"/>
      <c r="R366" s="46"/>
      <c r="T366" s="46"/>
      <c r="U366" s="46"/>
      <c r="V366" s="46"/>
      <c r="W366" s="46"/>
      <c r="X366" s="46"/>
      <c r="Y366" s="46"/>
      <c r="Z366" s="46"/>
      <c r="AA366" s="46"/>
      <c r="AB366" s="46"/>
      <c r="AC366" s="46"/>
      <c r="AD366" s="46"/>
      <c r="AE366" s="46"/>
    </row>
    <row r="367" spans="1:31" s="64" customFormat="1" ht="18.75">
      <c r="A367" s="92"/>
      <c r="B367" s="62"/>
      <c r="C367" s="46"/>
      <c r="D367" s="46"/>
      <c r="E367" s="46"/>
      <c r="F367" s="46"/>
      <c r="G367" s="46"/>
      <c r="H367" s="46"/>
      <c r="I367" s="46"/>
      <c r="J367" s="46"/>
      <c r="K367" s="46"/>
      <c r="L367" s="46"/>
      <c r="M367" s="46"/>
      <c r="N367" s="46"/>
      <c r="O367" s="46"/>
      <c r="P367" s="46"/>
      <c r="Q367" s="46"/>
      <c r="R367" s="46"/>
      <c r="T367" s="46"/>
      <c r="U367" s="46"/>
      <c r="V367" s="46"/>
      <c r="W367" s="46"/>
      <c r="X367" s="46"/>
      <c r="Y367" s="46"/>
      <c r="Z367" s="46"/>
      <c r="AA367" s="46"/>
      <c r="AB367" s="46"/>
      <c r="AC367" s="46"/>
      <c r="AD367" s="46"/>
      <c r="AE367" s="46"/>
    </row>
    <row r="368" spans="1:31" s="64" customFormat="1" ht="18.75">
      <c r="A368" s="92"/>
      <c r="B368" s="62"/>
      <c r="C368" s="46"/>
      <c r="D368" s="46"/>
      <c r="E368" s="46"/>
      <c r="F368" s="46"/>
      <c r="G368" s="46"/>
      <c r="H368" s="46"/>
      <c r="I368" s="46"/>
      <c r="J368" s="46"/>
      <c r="K368" s="46"/>
      <c r="L368" s="46"/>
      <c r="M368" s="46"/>
      <c r="N368" s="46"/>
      <c r="O368" s="46"/>
      <c r="P368" s="46"/>
      <c r="Q368" s="46"/>
      <c r="R368" s="46"/>
      <c r="T368" s="46"/>
      <c r="U368" s="46"/>
      <c r="V368" s="46"/>
      <c r="W368" s="46"/>
      <c r="X368" s="46"/>
      <c r="Y368" s="46"/>
      <c r="Z368" s="46"/>
      <c r="AA368" s="46"/>
      <c r="AB368" s="46"/>
      <c r="AC368" s="46"/>
      <c r="AD368" s="46"/>
      <c r="AE368" s="46"/>
    </row>
    <row r="369" spans="1:31" s="64" customFormat="1" ht="18.75">
      <c r="A369" s="92"/>
      <c r="B369" s="62"/>
      <c r="C369" s="46"/>
      <c r="D369" s="46"/>
      <c r="E369" s="46"/>
      <c r="F369" s="46"/>
      <c r="G369" s="46"/>
      <c r="H369" s="46"/>
      <c r="I369" s="46"/>
      <c r="J369" s="46"/>
      <c r="K369" s="46"/>
      <c r="L369" s="46"/>
      <c r="M369" s="46"/>
      <c r="N369" s="46"/>
      <c r="O369" s="46"/>
      <c r="P369" s="46"/>
      <c r="Q369" s="46"/>
      <c r="R369" s="46"/>
      <c r="T369" s="46"/>
      <c r="U369" s="46"/>
      <c r="V369" s="46"/>
      <c r="W369" s="46"/>
      <c r="X369" s="46"/>
      <c r="Y369" s="46"/>
      <c r="Z369" s="46"/>
      <c r="AA369" s="46"/>
      <c r="AB369" s="46"/>
      <c r="AC369" s="46"/>
      <c r="AD369" s="46"/>
      <c r="AE369" s="46"/>
    </row>
    <row r="370" spans="1:31" s="64" customFormat="1" ht="18.75">
      <c r="A370" s="92"/>
      <c r="B370" s="62"/>
      <c r="C370" s="46"/>
      <c r="D370" s="46"/>
      <c r="E370" s="46"/>
      <c r="F370" s="46"/>
      <c r="G370" s="46"/>
      <c r="H370" s="46"/>
      <c r="I370" s="46"/>
      <c r="J370" s="46"/>
      <c r="K370" s="46"/>
      <c r="L370" s="46"/>
      <c r="M370" s="46"/>
      <c r="N370" s="46"/>
      <c r="O370" s="46"/>
      <c r="P370" s="46"/>
      <c r="Q370" s="46"/>
      <c r="R370" s="46"/>
      <c r="T370" s="46"/>
      <c r="U370" s="46"/>
      <c r="V370" s="46"/>
      <c r="W370" s="46"/>
      <c r="X370" s="46"/>
      <c r="Y370" s="46"/>
      <c r="Z370" s="46"/>
      <c r="AA370" s="46"/>
      <c r="AB370" s="46"/>
      <c r="AC370" s="46"/>
      <c r="AD370" s="46"/>
      <c r="AE370" s="46"/>
    </row>
    <row r="371" spans="1:31" s="64" customFormat="1" ht="18.75">
      <c r="A371" s="92"/>
      <c r="B371" s="62"/>
      <c r="C371" s="46"/>
      <c r="D371" s="46"/>
      <c r="E371" s="46"/>
      <c r="F371" s="46"/>
      <c r="G371" s="46"/>
      <c r="H371" s="46"/>
      <c r="I371" s="46"/>
      <c r="J371" s="46"/>
      <c r="K371" s="46"/>
      <c r="L371" s="46"/>
      <c r="M371" s="46"/>
      <c r="N371" s="46"/>
      <c r="O371" s="46"/>
      <c r="P371" s="46"/>
      <c r="Q371" s="46"/>
      <c r="R371" s="46"/>
      <c r="T371" s="46"/>
      <c r="U371" s="46"/>
      <c r="V371" s="46"/>
      <c r="W371" s="46"/>
      <c r="X371" s="46"/>
      <c r="Y371" s="46"/>
      <c r="Z371" s="46"/>
      <c r="AA371" s="46"/>
      <c r="AB371" s="46"/>
      <c r="AC371" s="46"/>
      <c r="AD371" s="46"/>
      <c r="AE371" s="46"/>
    </row>
    <row r="372" spans="1:31" s="64" customFormat="1" ht="18.75">
      <c r="A372" s="92"/>
      <c r="B372" s="62"/>
      <c r="C372" s="46"/>
      <c r="D372" s="46"/>
      <c r="E372" s="46"/>
      <c r="F372" s="46"/>
      <c r="G372" s="46"/>
      <c r="H372" s="46"/>
      <c r="I372" s="46"/>
      <c r="J372" s="46"/>
      <c r="K372" s="46"/>
      <c r="L372" s="46"/>
      <c r="M372" s="46"/>
      <c r="N372" s="46"/>
      <c r="O372" s="46"/>
      <c r="P372" s="46"/>
      <c r="Q372" s="46"/>
      <c r="R372" s="46"/>
      <c r="T372" s="46"/>
      <c r="U372" s="46"/>
      <c r="V372" s="46"/>
      <c r="W372" s="46"/>
      <c r="X372" s="46"/>
      <c r="Y372" s="46"/>
      <c r="Z372" s="46"/>
      <c r="AA372" s="46"/>
      <c r="AB372" s="46"/>
      <c r="AC372" s="46"/>
      <c r="AD372" s="46"/>
      <c r="AE372" s="46"/>
    </row>
    <row r="373" spans="1:31" s="64" customFormat="1" ht="18.75">
      <c r="A373" s="92"/>
      <c r="B373" s="62"/>
      <c r="C373" s="46"/>
      <c r="D373" s="46"/>
      <c r="E373" s="46"/>
      <c r="F373" s="46"/>
      <c r="G373" s="46"/>
      <c r="H373" s="46"/>
      <c r="I373" s="46"/>
      <c r="J373" s="46"/>
      <c r="K373" s="46"/>
      <c r="L373" s="46"/>
      <c r="M373" s="46"/>
      <c r="N373" s="46"/>
      <c r="O373" s="46"/>
      <c r="P373" s="46"/>
      <c r="Q373" s="46"/>
      <c r="R373" s="46"/>
      <c r="T373" s="46"/>
      <c r="U373" s="46"/>
      <c r="V373" s="46"/>
      <c r="W373" s="46"/>
      <c r="X373" s="46"/>
      <c r="Y373" s="46"/>
      <c r="Z373" s="46"/>
      <c r="AA373" s="46"/>
      <c r="AB373" s="46"/>
      <c r="AC373" s="46"/>
      <c r="AD373" s="46"/>
      <c r="AE373" s="46"/>
    </row>
    <row r="374" spans="1:31" s="64" customFormat="1" ht="18.75">
      <c r="A374" s="92"/>
      <c r="B374" s="62"/>
      <c r="C374" s="46"/>
      <c r="D374" s="46"/>
      <c r="E374" s="46"/>
      <c r="F374" s="46"/>
      <c r="G374" s="46"/>
      <c r="H374" s="46"/>
      <c r="I374" s="46"/>
      <c r="J374" s="46"/>
      <c r="K374" s="46"/>
      <c r="L374" s="46"/>
      <c r="M374" s="46"/>
      <c r="N374" s="46"/>
      <c r="O374" s="46"/>
      <c r="P374" s="46"/>
      <c r="Q374" s="46"/>
      <c r="R374" s="46"/>
      <c r="T374" s="46"/>
      <c r="U374" s="46"/>
      <c r="V374" s="46"/>
      <c r="W374" s="46"/>
      <c r="X374" s="46"/>
      <c r="Y374" s="46"/>
      <c r="Z374" s="46"/>
      <c r="AA374" s="46"/>
      <c r="AB374" s="46"/>
      <c r="AC374" s="46"/>
      <c r="AD374" s="46"/>
      <c r="AE374" s="46"/>
    </row>
    <row r="375" spans="1:31" s="64" customFormat="1" ht="18.75">
      <c r="A375" s="92"/>
      <c r="B375" s="62"/>
      <c r="C375" s="46"/>
      <c r="D375" s="46"/>
      <c r="E375" s="46"/>
      <c r="F375" s="46"/>
      <c r="G375" s="46"/>
      <c r="H375" s="46"/>
      <c r="I375" s="46"/>
      <c r="J375" s="46"/>
      <c r="K375" s="46"/>
      <c r="L375" s="46"/>
      <c r="M375" s="46"/>
      <c r="N375" s="46"/>
      <c r="O375" s="46"/>
      <c r="P375" s="46"/>
      <c r="Q375" s="46"/>
      <c r="R375" s="46"/>
      <c r="T375" s="46"/>
      <c r="U375" s="46"/>
      <c r="V375" s="46"/>
      <c r="W375" s="46"/>
      <c r="X375" s="46"/>
      <c r="Y375" s="46"/>
      <c r="Z375" s="46"/>
      <c r="AA375" s="46"/>
      <c r="AB375" s="46"/>
      <c r="AC375" s="46"/>
      <c r="AD375" s="46"/>
      <c r="AE375" s="46"/>
    </row>
    <row r="376" spans="1:31" s="64" customFormat="1" ht="18.75">
      <c r="A376" s="92"/>
      <c r="B376" s="62"/>
      <c r="C376" s="46"/>
      <c r="D376" s="46"/>
      <c r="E376" s="46"/>
      <c r="F376" s="46"/>
      <c r="G376" s="46"/>
      <c r="H376" s="46"/>
      <c r="I376" s="46"/>
      <c r="J376" s="46"/>
      <c r="K376" s="46"/>
      <c r="L376" s="46"/>
      <c r="M376" s="46"/>
      <c r="N376" s="46"/>
      <c r="O376" s="46"/>
      <c r="P376" s="46"/>
      <c r="Q376" s="46"/>
      <c r="R376" s="46"/>
      <c r="T376" s="46"/>
      <c r="U376" s="46"/>
      <c r="V376" s="46"/>
      <c r="W376" s="46"/>
      <c r="X376" s="46"/>
      <c r="Y376" s="46"/>
      <c r="Z376" s="46"/>
      <c r="AA376" s="46"/>
      <c r="AB376" s="46"/>
      <c r="AC376" s="46"/>
      <c r="AD376" s="46"/>
      <c r="AE376" s="46"/>
    </row>
    <row r="377" spans="1:31" s="64" customFormat="1" ht="18.75">
      <c r="A377" s="92"/>
      <c r="B377" s="62"/>
      <c r="C377" s="46"/>
      <c r="D377" s="46"/>
      <c r="E377" s="46"/>
      <c r="F377" s="46"/>
      <c r="G377" s="46"/>
      <c r="H377" s="46"/>
      <c r="I377" s="46"/>
      <c r="J377" s="46"/>
      <c r="K377" s="46"/>
      <c r="L377" s="46"/>
      <c r="M377" s="46"/>
      <c r="N377" s="46"/>
      <c r="O377" s="46"/>
      <c r="P377" s="46"/>
      <c r="Q377" s="46"/>
      <c r="R377" s="46"/>
      <c r="T377" s="46"/>
      <c r="U377" s="46"/>
      <c r="V377" s="46"/>
      <c r="W377" s="46"/>
      <c r="X377" s="46"/>
      <c r="Y377" s="46"/>
      <c r="Z377" s="46"/>
      <c r="AA377" s="46"/>
      <c r="AB377" s="46"/>
      <c r="AC377" s="46"/>
      <c r="AD377" s="46"/>
      <c r="AE377" s="46"/>
    </row>
    <row r="378" spans="1:31" s="64" customFormat="1" ht="18.75">
      <c r="A378" s="92"/>
      <c r="B378" s="62"/>
      <c r="C378" s="46"/>
      <c r="D378" s="46"/>
      <c r="E378" s="46"/>
      <c r="F378" s="46"/>
      <c r="G378" s="46"/>
      <c r="H378" s="46"/>
      <c r="I378" s="46"/>
      <c r="J378" s="46"/>
      <c r="K378" s="46"/>
      <c r="L378" s="46"/>
      <c r="M378" s="46"/>
      <c r="N378" s="46"/>
      <c r="O378" s="46"/>
      <c r="P378" s="46"/>
      <c r="Q378" s="46"/>
      <c r="R378" s="46"/>
      <c r="T378" s="46"/>
      <c r="U378" s="46"/>
      <c r="V378" s="46"/>
      <c r="W378" s="46"/>
      <c r="X378" s="46"/>
      <c r="Y378" s="46"/>
      <c r="Z378" s="46"/>
      <c r="AA378" s="46"/>
      <c r="AB378" s="46"/>
      <c r="AC378" s="46"/>
      <c r="AD378" s="46"/>
      <c r="AE378" s="46"/>
    </row>
    <row r="379" spans="1:31" s="64" customFormat="1" ht="18.75">
      <c r="A379" s="92"/>
      <c r="B379" s="62"/>
      <c r="C379" s="46"/>
      <c r="D379" s="46"/>
      <c r="E379" s="46"/>
      <c r="F379" s="46"/>
      <c r="G379" s="46"/>
      <c r="H379" s="46"/>
      <c r="I379" s="46"/>
      <c r="J379" s="46"/>
      <c r="K379" s="46"/>
      <c r="L379" s="46"/>
      <c r="M379" s="46"/>
      <c r="N379" s="46"/>
      <c r="O379" s="46"/>
      <c r="P379" s="46"/>
      <c r="Q379" s="46"/>
      <c r="R379" s="46"/>
      <c r="T379" s="46"/>
      <c r="U379" s="46"/>
      <c r="V379" s="46"/>
      <c r="W379" s="46"/>
      <c r="X379" s="46"/>
      <c r="Y379" s="46"/>
      <c r="Z379" s="46"/>
      <c r="AA379" s="46"/>
      <c r="AB379" s="46"/>
      <c r="AC379" s="46"/>
      <c r="AD379" s="46"/>
      <c r="AE379" s="46"/>
    </row>
    <row r="380" spans="1:31" s="64" customFormat="1" ht="18.75">
      <c r="A380" s="92"/>
      <c r="B380" s="62"/>
      <c r="C380" s="46"/>
      <c r="D380" s="46"/>
      <c r="E380" s="46"/>
      <c r="F380" s="46"/>
      <c r="G380" s="46"/>
      <c r="H380" s="46"/>
      <c r="I380" s="46"/>
      <c r="J380" s="46"/>
      <c r="K380" s="46"/>
      <c r="L380" s="46"/>
      <c r="M380" s="46"/>
      <c r="N380" s="46"/>
      <c r="O380" s="46"/>
      <c r="P380" s="46"/>
      <c r="Q380" s="46"/>
      <c r="R380" s="46"/>
      <c r="T380" s="46"/>
      <c r="U380" s="46"/>
      <c r="V380" s="46"/>
      <c r="W380" s="46"/>
      <c r="X380" s="46"/>
      <c r="Y380" s="46"/>
      <c r="Z380" s="46"/>
      <c r="AA380" s="46"/>
      <c r="AB380" s="46"/>
      <c r="AC380" s="46"/>
      <c r="AD380" s="46"/>
      <c r="AE380" s="46"/>
    </row>
    <row r="381" spans="1:31" s="64" customFormat="1" ht="18.75">
      <c r="A381" s="92"/>
      <c r="B381" s="62"/>
      <c r="C381" s="46"/>
      <c r="D381" s="46"/>
      <c r="E381" s="46"/>
      <c r="F381" s="46"/>
      <c r="G381" s="46"/>
      <c r="H381" s="46"/>
      <c r="I381" s="46"/>
      <c r="J381" s="46"/>
      <c r="K381" s="46"/>
      <c r="L381" s="46"/>
      <c r="M381" s="46"/>
      <c r="N381" s="46"/>
      <c r="O381" s="46"/>
      <c r="P381" s="46"/>
      <c r="Q381" s="46"/>
      <c r="R381" s="46"/>
      <c r="T381" s="46"/>
      <c r="U381" s="46"/>
      <c r="V381" s="46"/>
      <c r="W381" s="46"/>
      <c r="X381" s="46"/>
      <c r="Y381" s="46"/>
      <c r="Z381" s="46"/>
      <c r="AA381" s="46"/>
      <c r="AB381" s="46"/>
      <c r="AC381" s="46"/>
      <c r="AD381" s="46"/>
      <c r="AE381" s="46"/>
    </row>
    <row r="382" spans="1:31" s="64" customFormat="1" ht="18.75">
      <c r="A382" s="92"/>
      <c r="B382" s="62"/>
      <c r="C382" s="46"/>
      <c r="D382" s="46"/>
      <c r="E382" s="46"/>
      <c r="F382" s="46"/>
      <c r="G382" s="46"/>
      <c r="H382" s="46"/>
      <c r="I382" s="46"/>
      <c r="J382" s="46"/>
      <c r="K382" s="46"/>
      <c r="L382" s="46"/>
      <c r="M382" s="46"/>
      <c r="N382" s="46"/>
      <c r="O382" s="46"/>
      <c r="P382" s="46"/>
      <c r="Q382" s="46"/>
      <c r="R382" s="46"/>
      <c r="T382" s="46"/>
      <c r="U382" s="46"/>
      <c r="V382" s="46"/>
      <c r="W382" s="46"/>
      <c r="X382" s="46"/>
      <c r="Y382" s="46"/>
      <c r="Z382" s="46"/>
      <c r="AA382" s="46"/>
      <c r="AB382" s="46"/>
      <c r="AC382" s="46"/>
      <c r="AD382" s="46"/>
      <c r="AE382" s="46"/>
    </row>
    <row r="383" spans="1:31" s="64" customFormat="1" ht="18.75">
      <c r="A383" s="92"/>
      <c r="B383" s="62"/>
      <c r="C383" s="46"/>
      <c r="D383" s="46"/>
      <c r="E383" s="46"/>
      <c r="F383" s="46"/>
      <c r="G383" s="46"/>
      <c r="H383" s="46"/>
      <c r="I383" s="46"/>
      <c r="J383" s="46"/>
      <c r="K383" s="46"/>
      <c r="L383" s="46"/>
      <c r="M383" s="46"/>
      <c r="N383" s="46"/>
      <c r="O383" s="46"/>
      <c r="P383" s="46"/>
      <c r="Q383" s="46"/>
      <c r="R383" s="46"/>
      <c r="T383" s="46"/>
      <c r="U383" s="46"/>
      <c r="V383" s="46"/>
      <c r="W383" s="46"/>
      <c r="X383" s="46"/>
      <c r="Y383" s="46"/>
      <c r="Z383" s="46"/>
      <c r="AA383" s="46"/>
      <c r="AB383" s="46"/>
      <c r="AC383" s="46"/>
      <c r="AD383" s="46"/>
      <c r="AE383" s="46"/>
    </row>
    <row r="384" spans="1:31" s="64" customFormat="1" ht="18.75">
      <c r="A384" s="92"/>
      <c r="B384" s="62"/>
      <c r="C384" s="46"/>
      <c r="D384" s="46"/>
      <c r="E384" s="46"/>
      <c r="F384" s="46"/>
      <c r="G384" s="46"/>
      <c r="H384" s="46"/>
      <c r="I384" s="46"/>
      <c r="J384" s="46"/>
      <c r="K384" s="46"/>
      <c r="L384" s="46"/>
      <c r="M384" s="46"/>
      <c r="N384" s="46"/>
      <c r="O384" s="46"/>
      <c r="P384" s="46"/>
      <c r="Q384" s="46"/>
      <c r="R384" s="46"/>
      <c r="T384" s="46"/>
      <c r="U384" s="46"/>
      <c r="V384" s="46"/>
      <c r="W384" s="46"/>
      <c r="X384" s="46"/>
      <c r="Y384" s="46"/>
      <c r="Z384" s="46"/>
      <c r="AA384" s="46"/>
      <c r="AB384" s="46"/>
      <c r="AC384" s="46"/>
      <c r="AD384" s="46"/>
      <c r="AE384" s="46"/>
    </row>
    <row r="385" spans="1:31" s="64" customFormat="1" ht="18.75">
      <c r="A385" s="92"/>
      <c r="B385" s="62"/>
      <c r="C385" s="46"/>
      <c r="D385" s="46"/>
      <c r="E385" s="46"/>
      <c r="F385" s="46"/>
      <c r="G385" s="46"/>
      <c r="H385" s="46"/>
      <c r="I385" s="46"/>
      <c r="J385" s="46"/>
      <c r="K385" s="46"/>
      <c r="L385" s="46"/>
      <c r="M385" s="46"/>
      <c r="N385" s="46"/>
      <c r="O385" s="46"/>
      <c r="P385" s="46"/>
      <c r="Q385" s="46"/>
      <c r="R385" s="46"/>
      <c r="T385" s="46"/>
      <c r="U385" s="46"/>
      <c r="V385" s="46"/>
      <c r="W385" s="46"/>
      <c r="X385" s="46"/>
      <c r="Y385" s="46"/>
      <c r="Z385" s="46"/>
      <c r="AA385" s="46"/>
      <c r="AB385" s="46"/>
      <c r="AC385" s="46"/>
      <c r="AD385" s="46"/>
      <c r="AE385" s="46"/>
    </row>
    <row r="386" spans="1:31" s="64" customFormat="1" ht="18.75">
      <c r="A386" s="92"/>
      <c r="B386" s="62"/>
      <c r="C386" s="46"/>
      <c r="D386" s="46"/>
      <c r="E386" s="46"/>
      <c r="F386" s="46"/>
      <c r="G386" s="46"/>
      <c r="H386" s="46"/>
      <c r="I386" s="46"/>
      <c r="J386" s="46"/>
      <c r="K386" s="46"/>
      <c r="L386" s="46"/>
      <c r="M386" s="46"/>
      <c r="N386" s="46"/>
      <c r="O386" s="46"/>
      <c r="P386" s="46"/>
      <c r="Q386" s="46"/>
      <c r="R386" s="46"/>
      <c r="T386" s="46"/>
      <c r="U386" s="46"/>
      <c r="V386" s="46"/>
      <c r="W386" s="46"/>
      <c r="X386" s="46"/>
      <c r="Y386" s="46"/>
      <c r="Z386" s="46"/>
      <c r="AA386" s="46"/>
      <c r="AB386" s="46"/>
      <c r="AC386" s="46"/>
      <c r="AD386" s="46"/>
      <c r="AE386" s="46"/>
    </row>
    <row r="387" spans="1:31" s="64" customFormat="1" ht="18.75">
      <c r="A387" s="92"/>
      <c r="B387" s="62"/>
      <c r="C387" s="46"/>
      <c r="D387" s="46"/>
      <c r="E387" s="46"/>
      <c r="F387" s="46"/>
      <c r="G387" s="46"/>
      <c r="H387" s="46"/>
      <c r="I387" s="46"/>
      <c r="J387" s="46"/>
      <c r="K387" s="46"/>
      <c r="L387" s="46"/>
      <c r="M387" s="46"/>
      <c r="N387" s="46"/>
      <c r="O387" s="46"/>
      <c r="P387" s="46"/>
      <c r="Q387" s="46"/>
      <c r="R387" s="46"/>
      <c r="T387" s="46"/>
      <c r="U387" s="46"/>
      <c r="V387" s="46"/>
      <c r="W387" s="46"/>
      <c r="X387" s="46"/>
      <c r="Y387" s="46"/>
      <c r="Z387" s="46"/>
      <c r="AA387" s="46"/>
      <c r="AB387" s="46"/>
      <c r="AC387" s="46"/>
      <c r="AD387" s="46"/>
      <c r="AE387" s="46"/>
    </row>
    <row r="388" spans="1:31" s="64" customFormat="1" ht="18.75">
      <c r="A388" s="92"/>
      <c r="B388" s="62"/>
      <c r="C388" s="46"/>
      <c r="D388" s="46"/>
      <c r="E388" s="46"/>
      <c r="F388" s="46"/>
      <c r="G388" s="46"/>
      <c r="H388" s="46"/>
      <c r="I388" s="46"/>
      <c r="J388" s="46"/>
      <c r="K388" s="46"/>
      <c r="L388" s="46"/>
      <c r="M388" s="46"/>
      <c r="N388" s="46"/>
      <c r="O388" s="46"/>
      <c r="P388" s="46"/>
      <c r="Q388" s="46"/>
      <c r="R388" s="46"/>
      <c r="T388" s="46"/>
      <c r="U388" s="46"/>
      <c r="V388" s="46"/>
      <c r="W388" s="46"/>
      <c r="X388" s="46"/>
      <c r="Y388" s="46"/>
      <c r="Z388" s="46"/>
      <c r="AA388" s="46"/>
      <c r="AB388" s="46"/>
      <c r="AC388" s="46"/>
      <c r="AD388" s="46"/>
      <c r="AE388" s="46"/>
    </row>
    <row r="389" spans="1:31" s="64" customFormat="1" ht="18.75">
      <c r="A389" s="92"/>
      <c r="B389" s="62"/>
      <c r="C389" s="46"/>
      <c r="D389" s="46"/>
      <c r="E389" s="46"/>
      <c r="F389" s="46"/>
      <c r="G389" s="46"/>
      <c r="H389" s="46"/>
      <c r="I389" s="46"/>
      <c r="J389" s="46"/>
      <c r="K389" s="46"/>
      <c r="L389" s="46"/>
      <c r="M389" s="46"/>
      <c r="N389" s="46"/>
      <c r="O389" s="46"/>
      <c r="P389" s="46"/>
      <c r="Q389" s="46"/>
      <c r="R389" s="46"/>
      <c r="T389" s="46"/>
      <c r="U389" s="46"/>
      <c r="V389" s="46"/>
      <c r="W389" s="46"/>
      <c r="X389" s="46"/>
      <c r="Y389" s="46"/>
      <c r="Z389" s="46"/>
      <c r="AA389" s="46"/>
      <c r="AB389" s="46"/>
      <c r="AC389" s="46"/>
      <c r="AD389" s="46"/>
      <c r="AE389" s="46"/>
    </row>
    <row r="390" spans="1:31" s="64" customFormat="1" ht="18.75">
      <c r="A390" s="92"/>
      <c r="B390" s="62"/>
      <c r="C390" s="46"/>
      <c r="D390" s="46"/>
      <c r="E390" s="46"/>
      <c r="F390" s="46"/>
      <c r="G390" s="46"/>
      <c r="H390" s="46"/>
      <c r="I390" s="46"/>
      <c r="J390" s="46"/>
      <c r="K390" s="46"/>
      <c r="L390" s="46"/>
      <c r="M390" s="46"/>
      <c r="N390" s="46"/>
      <c r="O390" s="46"/>
      <c r="P390" s="46"/>
      <c r="Q390" s="46"/>
      <c r="R390" s="46"/>
      <c r="T390" s="46"/>
      <c r="U390" s="46"/>
      <c r="V390" s="46"/>
      <c r="W390" s="46"/>
      <c r="X390" s="46"/>
      <c r="Y390" s="46"/>
      <c r="Z390" s="46"/>
      <c r="AA390" s="46"/>
      <c r="AB390" s="46"/>
      <c r="AC390" s="46"/>
      <c r="AD390" s="46"/>
      <c r="AE390" s="46"/>
    </row>
    <row r="391" spans="1:31" s="64" customFormat="1" ht="18.75">
      <c r="A391" s="92"/>
      <c r="B391" s="62"/>
      <c r="C391" s="46"/>
      <c r="D391" s="46"/>
      <c r="E391" s="46"/>
      <c r="F391" s="46"/>
      <c r="G391" s="46"/>
      <c r="H391" s="46"/>
      <c r="I391" s="46"/>
      <c r="J391" s="46"/>
      <c r="K391" s="46"/>
      <c r="L391" s="46"/>
      <c r="M391" s="46"/>
      <c r="N391" s="46"/>
      <c r="O391" s="46"/>
      <c r="P391" s="46"/>
      <c r="Q391" s="46"/>
      <c r="R391" s="46"/>
      <c r="T391" s="46"/>
      <c r="U391" s="46"/>
      <c r="V391" s="46"/>
      <c r="W391" s="46"/>
      <c r="X391" s="46"/>
      <c r="Y391" s="46"/>
      <c r="Z391" s="46"/>
      <c r="AA391" s="46"/>
      <c r="AB391" s="46"/>
      <c r="AC391" s="46"/>
      <c r="AD391" s="46"/>
      <c r="AE391" s="46"/>
    </row>
    <row r="392" spans="1:31" s="64" customFormat="1" ht="18.75">
      <c r="A392" s="92"/>
      <c r="B392" s="62"/>
      <c r="C392" s="46"/>
      <c r="D392" s="46"/>
      <c r="E392" s="46"/>
      <c r="F392" s="46"/>
      <c r="G392" s="46"/>
      <c r="H392" s="46"/>
      <c r="I392" s="46"/>
      <c r="J392" s="46"/>
      <c r="K392" s="46"/>
      <c r="L392" s="46"/>
      <c r="M392" s="46"/>
      <c r="N392" s="46"/>
      <c r="O392" s="46"/>
      <c r="P392" s="46"/>
      <c r="Q392" s="46"/>
      <c r="R392" s="46"/>
      <c r="T392" s="46"/>
      <c r="U392" s="46"/>
      <c r="V392" s="46"/>
      <c r="W392" s="46"/>
      <c r="X392" s="46"/>
      <c r="Y392" s="46"/>
      <c r="Z392" s="46"/>
      <c r="AA392" s="46"/>
      <c r="AB392" s="46"/>
      <c r="AC392" s="46"/>
      <c r="AD392" s="46"/>
      <c r="AE392" s="46"/>
    </row>
    <row r="393" spans="1:31" s="64" customFormat="1" ht="18.75">
      <c r="A393" s="92"/>
      <c r="B393" s="62"/>
      <c r="C393" s="46"/>
      <c r="D393" s="46"/>
      <c r="E393" s="46"/>
      <c r="F393" s="46"/>
      <c r="G393" s="46"/>
      <c r="H393" s="46"/>
      <c r="I393" s="46"/>
      <c r="J393" s="46"/>
      <c r="K393" s="46"/>
      <c r="L393" s="46"/>
      <c r="M393" s="46"/>
      <c r="N393" s="46"/>
      <c r="O393" s="46"/>
      <c r="P393" s="46"/>
      <c r="Q393" s="46"/>
      <c r="R393" s="46"/>
      <c r="T393" s="46"/>
      <c r="U393" s="46"/>
      <c r="V393" s="46"/>
      <c r="W393" s="46"/>
      <c r="X393" s="46"/>
      <c r="Y393" s="46"/>
      <c r="Z393" s="46"/>
      <c r="AA393" s="46"/>
      <c r="AB393" s="46"/>
      <c r="AC393" s="46"/>
      <c r="AD393" s="46"/>
      <c r="AE393" s="46"/>
    </row>
    <row r="394" spans="1:31" s="64" customFormat="1" ht="18.75">
      <c r="A394" s="92"/>
      <c r="B394" s="62"/>
      <c r="C394" s="46"/>
      <c r="D394" s="46"/>
      <c r="E394" s="46"/>
      <c r="F394" s="46"/>
      <c r="G394" s="46"/>
      <c r="H394" s="46"/>
      <c r="I394" s="46"/>
      <c r="J394" s="46"/>
      <c r="K394" s="46"/>
      <c r="L394" s="46"/>
      <c r="M394" s="46"/>
      <c r="N394" s="46"/>
      <c r="O394" s="46"/>
      <c r="P394" s="46"/>
      <c r="Q394" s="46"/>
      <c r="R394" s="46"/>
      <c r="T394" s="46"/>
      <c r="U394" s="46"/>
      <c r="V394" s="46"/>
      <c r="W394" s="46"/>
      <c r="X394" s="46"/>
      <c r="Y394" s="46"/>
      <c r="Z394" s="46"/>
      <c r="AA394" s="46"/>
      <c r="AB394" s="46"/>
      <c r="AC394" s="46"/>
      <c r="AD394" s="46"/>
      <c r="AE394" s="46"/>
    </row>
    <row r="395" spans="1:31" s="64" customFormat="1" ht="18.75">
      <c r="A395" s="92"/>
      <c r="B395" s="62"/>
      <c r="C395" s="46"/>
      <c r="D395" s="46"/>
      <c r="E395" s="46"/>
      <c r="F395" s="46"/>
      <c r="G395" s="46"/>
      <c r="H395" s="46"/>
      <c r="I395" s="46"/>
      <c r="J395" s="46"/>
      <c r="K395" s="46"/>
      <c r="L395" s="46"/>
      <c r="M395" s="46"/>
      <c r="N395" s="46"/>
      <c r="O395" s="46"/>
      <c r="P395" s="46"/>
      <c r="Q395" s="46"/>
      <c r="R395" s="46"/>
      <c r="T395" s="46"/>
      <c r="U395" s="46"/>
      <c r="V395" s="46"/>
      <c r="W395" s="46"/>
      <c r="X395" s="46"/>
      <c r="Y395" s="46"/>
      <c r="Z395" s="46"/>
      <c r="AA395" s="46"/>
      <c r="AB395" s="46"/>
      <c r="AC395" s="46"/>
      <c r="AD395" s="46"/>
      <c r="AE395" s="46"/>
    </row>
    <row r="396" spans="1:31" s="64" customFormat="1" ht="18.75">
      <c r="A396" s="92"/>
      <c r="B396" s="62"/>
      <c r="C396" s="46"/>
      <c r="D396" s="46"/>
      <c r="E396" s="46"/>
      <c r="F396" s="46"/>
      <c r="G396" s="46"/>
      <c r="H396" s="46"/>
      <c r="I396" s="46"/>
      <c r="J396" s="46"/>
      <c r="K396" s="46"/>
      <c r="L396" s="46"/>
      <c r="M396" s="46"/>
      <c r="N396" s="46"/>
      <c r="O396" s="46"/>
      <c r="P396" s="46"/>
      <c r="Q396" s="46"/>
      <c r="R396" s="46"/>
      <c r="T396" s="46"/>
      <c r="U396" s="46"/>
      <c r="V396" s="46"/>
      <c r="W396" s="46"/>
      <c r="X396" s="46"/>
      <c r="Y396" s="46"/>
      <c r="Z396" s="46"/>
      <c r="AA396" s="46"/>
      <c r="AB396" s="46"/>
      <c r="AC396" s="46"/>
      <c r="AD396" s="46"/>
      <c r="AE396" s="46"/>
    </row>
    <row r="397" spans="1:31" s="64" customFormat="1" ht="18.75">
      <c r="A397" s="92"/>
      <c r="B397" s="62"/>
      <c r="C397" s="46"/>
      <c r="D397" s="46"/>
      <c r="E397" s="46"/>
      <c r="F397" s="46"/>
      <c r="G397" s="46"/>
      <c r="H397" s="46"/>
      <c r="I397" s="46"/>
      <c r="J397" s="46"/>
      <c r="K397" s="46"/>
      <c r="L397" s="46"/>
      <c r="M397" s="46"/>
      <c r="N397" s="46"/>
      <c r="O397" s="46"/>
      <c r="P397" s="46"/>
      <c r="Q397" s="46"/>
      <c r="R397" s="46"/>
      <c r="T397" s="46"/>
      <c r="U397" s="46"/>
      <c r="V397" s="46"/>
      <c r="W397" s="46"/>
      <c r="X397" s="46"/>
      <c r="Y397" s="46"/>
      <c r="Z397" s="46"/>
      <c r="AA397" s="46"/>
      <c r="AB397" s="46"/>
      <c r="AC397" s="46"/>
      <c r="AD397" s="46"/>
      <c r="AE397" s="46"/>
    </row>
    <row r="398" spans="1:31" s="64" customFormat="1" ht="18.75">
      <c r="A398" s="92"/>
      <c r="B398" s="62"/>
      <c r="C398" s="46"/>
      <c r="D398" s="46"/>
      <c r="E398" s="46"/>
      <c r="F398" s="46"/>
      <c r="G398" s="46"/>
      <c r="H398" s="46"/>
      <c r="I398" s="46"/>
      <c r="J398" s="46"/>
      <c r="K398" s="46"/>
      <c r="L398" s="46"/>
      <c r="M398" s="46"/>
      <c r="N398" s="46"/>
      <c r="O398" s="46"/>
      <c r="P398" s="46"/>
      <c r="Q398" s="46"/>
      <c r="R398" s="46"/>
      <c r="T398" s="46"/>
      <c r="U398" s="46"/>
      <c r="V398" s="46"/>
      <c r="W398" s="46"/>
      <c r="X398" s="46"/>
      <c r="Y398" s="46"/>
      <c r="Z398" s="46"/>
      <c r="AA398" s="46"/>
      <c r="AB398" s="46"/>
      <c r="AC398" s="46"/>
      <c r="AD398" s="46"/>
      <c r="AE398" s="46"/>
    </row>
    <row r="399" spans="1:31" s="64" customFormat="1" ht="18.75">
      <c r="A399" s="92"/>
      <c r="B399" s="62"/>
      <c r="C399" s="46"/>
      <c r="D399" s="46"/>
      <c r="E399" s="46"/>
      <c r="F399" s="46"/>
      <c r="G399" s="46"/>
      <c r="H399" s="46"/>
      <c r="I399" s="46"/>
      <c r="J399" s="46"/>
      <c r="K399" s="46"/>
      <c r="L399" s="46"/>
      <c r="M399" s="46"/>
      <c r="N399" s="46"/>
      <c r="O399" s="46"/>
      <c r="P399" s="46"/>
      <c r="Q399" s="46"/>
      <c r="R399" s="46"/>
      <c r="T399" s="46"/>
      <c r="U399" s="46"/>
      <c r="V399" s="46"/>
      <c r="W399" s="46"/>
      <c r="X399" s="46"/>
      <c r="Y399" s="46"/>
      <c r="Z399" s="46"/>
      <c r="AA399" s="46"/>
      <c r="AB399" s="46"/>
      <c r="AC399" s="46"/>
      <c r="AD399" s="46"/>
      <c r="AE399" s="46"/>
    </row>
    <row r="400" spans="1:31" s="64" customFormat="1" ht="18.75">
      <c r="A400" s="92"/>
      <c r="B400" s="62"/>
      <c r="C400" s="46"/>
      <c r="D400" s="46"/>
      <c r="E400" s="46"/>
      <c r="F400" s="46"/>
      <c r="G400" s="46"/>
      <c r="H400" s="46"/>
      <c r="I400" s="46"/>
      <c r="J400" s="46"/>
      <c r="K400" s="46"/>
      <c r="L400" s="46"/>
      <c r="M400" s="46"/>
      <c r="N400" s="46"/>
      <c r="O400" s="46"/>
      <c r="P400" s="46"/>
      <c r="Q400" s="46"/>
      <c r="R400" s="46"/>
      <c r="T400" s="46"/>
      <c r="U400" s="46"/>
      <c r="V400" s="46"/>
      <c r="W400" s="46"/>
      <c r="X400" s="46"/>
      <c r="Y400" s="46"/>
      <c r="Z400" s="46"/>
      <c r="AA400" s="46"/>
      <c r="AB400" s="46"/>
      <c r="AC400" s="46"/>
      <c r="AD400" s="46"/>
      <c r="AE400" s="46"/>
    </row>
    <row r="401" spans="1:31" s="64" customFormat="1" ht="18.75">
      <c r="A401" s="92"/>
      <c r="B401" s="62"/>
      <c r="C401" s="46"/>
      <c r="D401" s="46"/>
      <c r="E401" s="46"/>
      <c r="F401" s="46"/>
      <c r="G401" s="46"/>
      <c r="H401" s="46"/>
      <c r="I401" s="46"/>
      <c r="J401" s="46"/>
      <c r="K401" s="46"/>
      <c r="L401" s="46"/>
      <c r="M401" s="46"/>
      <c r="N401" s="46"/>
      <c r="O401" s="46"/>
      <c r="P401" s="46"/>
      <c r="Q401" s="46"/>
      <c r="R401" s="46"/>
      <c r="T401" s="46"/>
      <c r="U401" s="46"/>
      <c r="V401" s="46"/>
      <c r="W401" s="46"/>
      <c r="X401" s="46"/>
      <c r="Y401" s="46"/>
      <c r="Z401" s="46"/>
      <c r="AA401" s="46"/>
      <c r="AB401" s="46"/>
      <c r="AC401" s="46"/>
      <c r="AD401" s="46"/>
      <c r="AE401" s="46"/>
    </row>
    <row r="402" spans="1:31" s="64" customFormat="1" ht="18.75">
      <c r="A402" s="92"/>
      <c r="B402" s="62"/>
      <c r="C402" s="46"/>
      <c r="D402" s="46"/>
      <c r="E402" s="46"/>
      <c r="F402" s="46"/>
      <c r="G402" s="46"/>
      <c r="H402" s="46"/>
      <c r="I402" s="46"/>
      <c r="J402" s="46"/>
      <c r="K402" s="46"/>
      <c r="L402" s="46"/>
      <c r="M402" s="46"/>
      <c r="N402" s="46"/>
      <c r="O402" s="46"/>
      <c r="P402" s="46"/>
      <c r="Q402" s="46"/>
      <c r="R402" s="46"/>
      <c r="T402" s="46"/>
      <c r="U402" s="46"/>
      <c r="V402" s="46"/>
      <c r="W402" s="46"/>
      <c r="X402" s="46"/>
      <c r="Y402" s="46"/>
      <c r="Z402" s="46"/>
      <c r="AA402" s="46"/>
      <c r="AB402" s="46"/>
      <c r="AC402" s="46"/>
      <c r="AD402" s="46"/>
      <c r="AE402" s="46"/>
    </row>
    <row r="403" spans="1:31" s="64" customFormat="1" ht="18.75">
      <c r="A403" s="92"/>
      <c r="B403" s="62"/>
      <c r="C403" s="63"/>
      <c r="D403" s="63"/>
      <c r="E403" s="63"/>
      <c r="F403" s="63"/>
      <c r="I403" s="46"/>
      <c r="J403" s="46"/>
      <c r="K403" s="46"/>
      <c r="L403" s="46"/>
      <c r="M403" s="46"/>
      <c r="N403" s="46"/>
      <c r="O403" s="46"/>
      <c r="P403" s="46"/>
      <c r="Q403" s="46"/>
      <c r="R403" s="46"/>
      <c r="T403" s="46"/>
      <c r="U403" s="46"/>
      <c r="V403" s="46"/>
      <c r="W403" s="46"/>
      <c r="X403" s="46"/>
      <c r="Y403" s="46"/>
      <c r="Z403" s="46"/>
      <c r="AA403" s="46"/>
      <c r="AB403" s="46"/>
      <c r="AC403" s="46"/>
      <c r="AD403" s="46"/>
      <c r="AE403" s="46"/>
    </row>
    <row r="404" spans="1:31" s="64" customFormat="1" ht="18.75">
      <c r="A404" s="92"/>
      <c r="B404" s="62"/>
      <c r="C404" s="63"/>
      <c r="D404" s="63"/>
      <c r="E404" s="63"/>
      <c r="F404" s="63"/>
      <c r="I404" s="46"/>
      <c r="J404" s="46"/>
      <c r="K404" s="46"/>
      <c r="L404" s="46"/>
      <c r="M404" s="46"/>
      <c r="N404" s="46"/>
      <c r="O404" s="46"/>
      <c r="P404" s="46"/>
      <c r="Q404" s="46"/>
      <c r="R404" s="46"/>
      <c r="T404" s="46"/>
      <c r="U404" s="46"/>
      <c r="V404" s="46"/>
      <c r="W404" s="46"/>
      <c r="X404" s="46"/>
      <c r="Y404" s="46"/>
      <c r="Z404" s="46"/>
      <c r="AA404" s="46"/>
      <c r="AB404" s="46"/>
      <c r="AC404" s="46"/>
      <c r="AD404" s="46"/>
      <c r="AE404" s="46"/>
    </row>
    <row r="405" spans="1:31" s="64" customFormat="1" ht="18.75">
      <c r="A405" s="92"/>
      <c r="B405" s="62"/>
      <c r="C405" s="63"/>
      <c r="D405" s="63"/>
      <c r="E405" s="63"/>
      <c r="F405" s="63"/>
      <c r="I405" s="46"/>
      <c r="J405" s="46"/>
      <c r="K405" s="46"/>
      <c r="L405" s="46"/>
      <c r="M405" s="46"/>
      <c r="N405" s="46"/>
      <c r="O405" s="46"/>
      <c r="P405" s="46"/>
      <c r="Q405" s="46"/>
      <c r="R405" s="46"/>
      <c r="T405" s="46"/>
      <c r="U405" s="46"/>
      <c r="V405" s="46"/>
      <c r="W405" s="46"/>
      <c r="X405" s="46"/>
      <c r="Y405" s="46"/>
      <c r="Z405" s="46"/>
      <c r="AA405" s="46"/>
      <c r="AB405" s="46"/>
      <c r="AC405" s="46"/>
      <c r="AD405" s="46"/>
      <c r="AE405" s="46"/>
    </row>
    <row r="406" spans="1:31" s="64" customFormat="1" ht="18.75">
      <c r="A406" s="92"/>
      <c r="B406" s="62"/>
      <c r="C406" s="63"/>
      <c r="D406" s="63"/>
      <c r="E406" s="63"/>
      <c r="F406" s="63"/>
      <c r="I406" s="46"/>
      <c r="J406" s="46"/>
      <c r="K406" s="46"/>
      <c r="L406" s="46"/>
      <c r="M406" s="46"/>
      <c r="N406" s="46"/>
      <c r="O406" s="46"/>
      <c r="P406" s="46"/>
      <c r="Q406" s="46"/>
      <c r="R406" s="46"/>
      <c r="T406" s="46"/>
      <c r="U406" s="46"/>
      <c r="V406" s="46"/>
      <c r="W406" s="46"/>
      <c r="X406" s="46"/>
      <c r="Y406" s="46"/>
      <c r="Z406" s="46"/>
      <c r="AA406" s="46"/>
      <c r="AB406" s="46"/>
      <c r="AC406" s="46"/>
      <c r="AD406" s="46"/>
      <c r="AE406" s="46"/>
    </row>
    <row r="407" spans="1:31" s="64" customFormat="1" ht="18.75">
      <c r="A407" s="92"/>
      <c r="B407" s="62"/>
      <c r="C407" s="63"/>
      <c r="D407" s="63"/>
      <c r="E407" s="63"/>
      <c r="F407" s="63"/>
      <c r="I407" s="46"/>
      <c r="J407" s="46"/>
      <c r="K407" s="46"/>
      <c r="L407" s="46"/>
      <c r="M407" s="46"/>
      <c r="N407" s="46"/>
      <c r="O407" s="46"/>
      <c r="P407" s="46"/>
      <c r="Q407" s="46"/>
      <c r="R407" s="46"/>
      <c r="T407" s="46"/>
      <c r="U407" s="46"/>
      <c r="V407" s="46"/>
      <c r="W407" s="46"/>
      <c r="X407" s="46"/>
      <c r="Y407" s="46"/>
      <c r="Z407" s="46"/>
      <c r="AA407" s="46"/>
      <c r="AB407" s="46"/>
      <c r="AC407" s="46"/>
      <c r="AD407" s="46"/>
      <c r="AE407" s="46"/>
    </row>
    <row r="408" spans="1:31" s="64" customFormat="1" ht="18.75">
      <c r="A408" s="92"/>
      <c r="B408" s="62"/>
      <c r="C408" s="63"/>
      <c r="D408" s="63"/>
      <c r="E408" s="63"/>
      <c r="F408" s="63"/>
      <c r="I408" s="46"/>
      <c r="J408" s="46"/>
      <c r="K408" s="46"/>
      <c r="L408" s="46"/>
      <c r="M408" s="46"/>
      <c r="N408" s="46"/>
      <c r="O408" s="46"/>
      <c r="P408" s="46"/>
      <c r="Q408" s="46"/>
      <c r="R408" s="46"/>
      <c r="T408" s="46"/>
      <c r="U408" s="46"/>
      <c r="V408" s="46"/>
      <c r="W408" s="46"/>
      <c r="X408" s="46"/>
      <c r="Y408" s="46"/>
      <c r="Z408" s="46"/>
      <c r="AA408" s="46"/>
      <c r="AB408" s="46"/>
      <c r="AC408" s="46"/>
      <c r="AD408" s="46"/>
      <c r="AE408" s="46"/>
    </row>
    <row r="409" spans="1:31" s="64" customFormat="1" ht="18.75">
      <c r="A409" s="92"/>
      <c r="B409" s="62"/>
      <c r="C409" s="63"/>
      <c r="D409" s="63"/>
      <c r="E409" s="63"/>
      <c r="F409" s="63"/>
      <c r="I409" s="46"/>
      <c r="J409" s="46"/>
      <c r="K409" s="46"/>
      <c r="L409" s="46"/>
      <c r="M409" s="46"/>
      <c r="N409" s="46"/>
      <c r="O409" s="46"/>
      <c r="P409" s="46"/>
      <c r="Q409" s="46"/>
      <c r="R409" s="46"/>
      <c r="T409" s="46"/>
      <c r="U409" s="46"/>
      <c r="V409" s="46"/>
      <c r="W409" s="46"/>
      <c r="X409" s="46"/>
      <c r="Y409" s="46"/>
      <c r="Z409" s="46"/>
      <c r="AA409" s="46"/>
      <c r="AB409" s="46"/>
      <c r="AC409" s="46"/>
      <c r="AD409" s="46"/>
      <c r="AE409" s="46"/>
    </row>
    <row r="410" spans="1:31" s="64" customFormat="1" ht="18.75">
      <c r="A410" s="92"/>
      <c r="B410" s="62"/>
      <c r="C410" s="63"/>
      <c r="D410" s="63"/>
      <c r="E410" s="63"/>
      <c r="F410" s="63"/>
      <c r="I410" s="46"/>
      <c r="J410" s="46"/>
      <c r="K410" s="46"/>
      <c r="L410" s="46"/>
      <c r="M410" s="46"/>
      <c r="N410" s="46"/>
      <c r="O410" s="46"/>
      <c r="P410" s="46"/>
      <c r="Q410" s="46"/>
      <c r="R410" s="46"/>
      <c r="T410" s="46"/>
      <c r="U410" s="46"/>
      <c r="V410" s="46"/>
      <c r="W410" s="46"/>
      <c r="X410" s="46"/>
      <c r="Y410" s="46"/>
      <c r="Z410" s="46"/>
      <c r="AA410" s="46"/>
      <c r="AB410" s="46"/>
      <c r="AC410" s="46"/>
      <c r="AD410" s="46"/>
      <c r="AE410" s="46"/>
    </row>
  </sheetData>
  <sheetProtection/>
  <mergeCells count="38">
    <mergeCell ref="O6:R6"/>
    <mergeCell ref="S6:S10"/>
    <mergeCell ref="A4:S4"/>
    <mergeCell ref="A1:I1"/>
    <mergeCell ref="O1:S1"/>
    <mergeCell ref="A2:I2"/>
    <mergeCell ref="O2:S2"/>
    <mergeCell ref="A3:S3"/>
    <mergeCell ref="O7:P7"/>
    <mergeCell ref="Q7:R7"/>
    <mergeCell ref="A5:S5"/>
    <mergeCell ref="A6:A10"/>
    <mergeCell ref="B6:B10"/>
    <mergeCell ref="C6:C10"/>
    <mergeCell ref="D6:D10"/>
    <mergeCell ref="E6:E10"/>
    <mergeCell ref="F6:H7"/>
    <mergeCell ref="I6:N6"/>
    <mergeCell ref="H9:H10"/>
    <mergeCell ref="R8:R10"/>
    <mergeCell ref="I7:J7"/>
    <mergeCell ref="K7:L7"/>
    <mergeCell ref="T7:T9"/>
    <mergeCell ref="M8:M10"/>
    <mergeCell ref="N8:N10"/>
    <mergeCell ref="O8:O10"/>
    <mergeCell ref="P8:P10"/>
    <mergeCell ref="M7:N7"/>
    <mergeCell ref="Q8:Q10"/>
    <mergeCell ref="B74:N74"/>
    <mergeCell ref="F8:F10"/>
    <mergeCell ref="G8:H8"/>
    <mergeCell ref="I8:I10"/>
    <mergeCell ref="J8:J10"/>
    <mergeCell ref="K8:K10"/>
    <mergeCell ref="L8:L10"/>
    <mergeCell ref="G9:G10"/>
    <mergeCell ref="B51:S51"/>
  </mergeCells>
  <printOptions horizontalCentered="1"/>
  <pageMargins left="0.2" right="0.2" top="0.7900000000000001" bottom="0.98" header="0.31" footer="0.31"/>
  <pageSetup fitToHeight="0" fitToWidth="1" horizontalDpi="600" verticalDpi="600" orientation="landscape" paperSize="9" scale="51" r:id="rId1"/>
  <headerFooter>
    <oddFooter>&amp;R&amp;14&amp;P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AZ422"/>
  <sheetViews>
    <sheetView zoomScale="70" zoomScaleNormal="70" zoomScalePageLayoutView="0" workbookViewId="0" topLeftCell="A1">
      <selection activeCell="A1" sqref="A1:AC1"/>
    </sheetView>
  </sheetViews>
  <sheetFormatPr defaultColWidth="9.125" defaultRowHeight="14.25"/>
  <cols>
    <col min="1" max="1" width="6.25390625" style="92" customWidth="1"/>
    <col min="2" max="2" width="31.375" style="62" customWidth="1"/>
    <col min="3" max="5" width="9.75390625" style="63" customWidth="1"/>
    <col min="6" max="6" width="11.25390625" style="63" customWidth="1"/>
    <col min="7" max="7" width="9.75390625" style="64" customWidth="1"/>
    <col min="8" max="8" width="9.125" style="64" customWidth="1"/>
    <col min="9" max="9" width="8.375" style="64" customWidth="1"/>
    <col min="10" max="10" width="12.375" style="64" customWidth="1"/>
    <col min="11" max="11" width="11.00390625" style="64" customWidth="1"/>
    <col min="12" max="12" width="8.25390625" style="64" customWidth="1"/>
    <col min="13" max="13" width="11.75390625" style="64" customWidth="1"/>
    <col min="14" max="15" width="10.75390625" style="64" customWidth="1"/>
    <col min="16" max="16" width="11.25390625" style="64" customWidth="1"/>
    <col min="17" max="17" width="8.75390625" style="64" customWidth="1"/>
    <col min="18" max="18" width="9.75390625" style="64" customWidth="1"/>
    <col min="19" max="19" width="10.00390625" style="64" customWidth="1"/>
    <col min="20" max="21" width="10.75390625" style="64" customWidth="1"/>
    <col min="22" max="22" width="8.25390625" style="64" customWidth="1"/>
    <col min="23" max="23" width="11.75390625" style="64" customWidth="1"/>
    <col min="24" max="25" width="10.75390625" style="64" customWidth="1"/>
    <col min="26" max="26" width="11.25390625" style="64" customWidth="1"/>
    <col min="27" max="27" width="8.25390625" style="64" customWidth="1"/>
    <col min="28" max="28" width="10.125" style="64" customWidth="1"/>
    <col min="29" max="30" width="10.75390625" style="64" customWidth="1"/>
    <col min="31" max="31" width="11.25390625" style="64" customWidth="1"/>
    <col min="32" max="32" width="9.00390625" style="64" customWidth="1"/>
    <col min="33" max="33" width="10.75390625" style="64" customWidth="1"/>
    <col min="34" max="34" width="10.125" style="64" customWidth="1"/>
    <col min="35" max="35" width="11.00390625" style="64" customWidth="1"/>
    <col min="36" max="36" width="10.75390625" style="64" customWidth="1"/>
    <col min="37" max="37" width="9.125" style="64" hidden="1" customWidth="1"/>
    <col min="38" max="38" width="12.375" style="64" hidden="1" customWidth="1"/>
    <col min="39" max="39" width="9.75390625" style="64" hidden="1" customWidth="1"/>
    <col min="40" max="40" width="11.125" style="64" hidden="1" customWidth="1"/>
    <col min="41" max="41" width="11.00390625" style="64" hidden="1" customWidth="1"/>
    <col min="42" max="46" width="9.125" style="64" hidden="1" customWidth="1"/>
    <col min="47" max="47" width="8.00390625" style="64" customWidth="1"/>
    <col min="48" max="48" width="9.125" style="64" customWidth="1"/>
    <col min="49" max="49" width="10.75390625" style="64" customWidth="1"/>
    <col min="50" max="50" width="10.125" style="64" customWidth="1"/>
    <col min="51" max="51" width="10.75390625" style="64" customWidth="1"/>
    <col min="52" max="16384" width="9.125" style="46" customWidth="1"/>
  </cols>
  <sheetData>
    <row r="1" spans="1:52" s="115" customFormat="1" ht="39" customHeight="1">
      <c r="A1" s="392" t="s">
        <v>239</v>
      </c>
      <c r="B1" s="392"/>
      <c r="C1" s="392"/>
      <c r="D1" s="392"/>
      <c r="E1" s="392"/>
      <c r="F1" s="392"/>
      <c r="G1" s="392"/>
      <c r="H1" s="392"/>
      <c r="I1" s="392"/>
      <c r="J1" s="392"/>
      <c r="K1" s="392"/>
      <c r="L1" s="392"/>
      <c r="Q1" s="116"/>
      <c r="R1" s="116"/>
      <c r="S1" s="116"/>
      <c r="T1" s="116"/>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393"/>
      <c r="AW1" s="393"/>
      <c r="AX1" s="393"/>
      <c r="AY1" s="117"/>
      <c r="AZ1" s="117"/>
    </row>
    <row r="2" spans="1:52" s="115" customFormat="1" ht="39" customHeight="1">
      <c r="A2" s="394" t="s">
        <v>92</v>
      </c>
      <c r="B2" s="394"/>
      <c r="C2" s="394"/>
      <c r="D2" s="394"/>
      <c r="E2" s="394"/>
      <c r="F2" s="394"/>
      <c r="G2" s="394"/>
      <c r="H2" s="394"/>
      <c r="I2" s="394"/>
      <c r="J2" s="394"/>
      <c r="K2" s="394"/>
      <c r="L2" s="394"/>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395"/>
      <c r="AW2" s="395"/>
      <c r="AX2" s="395"/>
      <c r="AY2" s="117"/>
      <c r="AZ2" s="117"/>
    </row>
    <row r="3" spans="1:52" s="115" customFormat="1" ht="39" customHeight="1">
      <c r="A3" s="474" t="s">
        <v>240</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row>
    <row r="4" spans="1:52" s="118" customFormat="1" ht="41.25" customHeight="1">
      <c r="A4" s="473" t="s">
        <v>241</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row>
    <row r="5" spans="1:52" s="119" customFormat="1" ht="33" customHeight="1">
      <c r="A5" s="466" t="s">
        <v>95</v>
      </c>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row>
    <row r="6" spans="1:52" s="119" customFormat="1" ht="33" customHeight="1">
      <c r="A6" s="467" t="s">
        <v>96</v>
      </c>
      <c r="B6" s="446" t="s">
        <v>168</v>
      </c>
      <c r="C6" s="440" t="s">
        <v>169</v>
      </c>
      <c r="D6" s="440" t="s">
        <v>170</v>
      </c>
      <c r="E6" s="440" t="s">
        <v>171</v>
      </c>
      <c r="F6" s="437" t="s">
        <v>198</v>
      </c>
      <c r="G6" s="437"/>
      <c r="H6" s="437"/>
      <c r="I6" s="437"/>
      <c r="J6" s="437"/>
      <c r="K6" s="437"/>
      <c r="L6" s="470" t="s">
        <v>97</v>
      </c>
      <c r="M6" s="471"/>
      <c r="N6" s="471"/>
      <c r="O6" s="471"/>
      <c r="P6" s="471"/>
      <c r="Q6" s="471"/>
      <c r="R6" s="471"/>
      <c r="S6" s="471"/>
      <c r="T6" s="471"/>
      <c r="U6" s="471"/>
      <c r="V6" s="471"/>
      <c r="W6" s="471"/>
      <c r="X6" s="471"/>
      <c r="Y6" s="471"/>
      <c r="Z6" s="471"/>
      <c r="AA6" s="471"/>
      <c r="AB6" s="471"/>
      <c r="AC6" s="471"/>
      <c r="AD6" s="471"/>
      <c r="AE6" s="472"/>
      <c r="AF6" s="470" t="s">
        <v>98</v>
      </c>
      <c r="AG6" s="471"/>
      <c r="AH6" s="471"/>
      <c r="AI6" s="471"/>
      <c r="AJ6" s="471"/>
      <c r="AK6" s="471"/>
      <c r="AL6" s="471"/>
      <c r="AM6" s="471"/>
      <c r="AN6" s="471"/>
      <c r="AO6" s="471"/>
      <c r="AP6" s="471"/>
      <c r="AQ6" s="471"/>
      <c r="AR6" s="471"/>
      <c r="AS6" s="471"/>
      <c r="AT6" s="471"/>
      <c r="AU6" s="471"/>
      <c r="AV6" s="471"/>
      <c r="AW6" s="471"/>
      <c r="AX6" s="471"/>
      <c r="AY6" s="472"/>
      <c r="AZ6" s="446" t="s">
        <v>99</v>
      </c>
    </row>
    <row r="7" spans="1:52" s="34" customFormat="1" ht="71.25" customHeight="1">
      <c r="A7" s="468"/>
      <c r="B7" s="447"/>
      <c r="C7" s="440"/>
      <c r="D7" s="440"/>
      <c r="E7" s="440"/>
      <c r="F7" s="437"/>
      <c r="G7" s="437"/>
      <c r="H7" s="437"/>
      <c r="I7" s="437"/>
      <c r="J7" s="437"/>
      <c r="K7" s="437"/>
      <c r="L7" s="465" t="s">
        <v>242</v>
      </c>
      <c r="M7" s="437"/>
      <c r="N7" s="437"/>
      <c r="O7" s="437"/>
      <c r="P7" s="437"/>
      <c r="Q7" s="463" t="s">
        <v>243</v>
      </c>
      <c r="R7" s="464"/>
      <c r="S7" s="464"/>
      <c r="T7" s="464"/>
      <c r="U7" s="464"/>
      <c r="V7" s="437" t="s">
        <v>244</v>
      </c>
      <c r="W7" s="437"/>
      <c r="X7" s="437"/>
      <c r="Y7" s="437"/>
      <c r="Z7" s="437"/>
      <c r="AA7" s="437" t="s">
        <v>245</v>
      </c>
      <c r="AB7" s="437"/>
      <c r="AC7" s="437"/>
      <c r="AD7" s="437"/>
      <c r="AE7" s="437"/>
      <c r="AF7" s="437" t="s">
        <v>246</v>
      </c>
      <c r="AG7" s="437"/>
      <c r="AH7" s="437"/>
      <c r="AI7" s="437"/>
      <c r="AJ7" s="437"/>
      <c r="AK7" s="437" t="s">
        <v>247</v>
      </c>
      <c r="AL7" s="437"/>
      <c r="AM7" s="437"/>
      <c r="AN7" s="437"/>
      <c r="AO7" s="437"/>
      <c r="AP7" s="437"/>
      <c r="AQ7" s="437"/>
      <c r="AR7" s="437"/>
      <c r="AS7" s="437"/>
      <c r="AT7" s="437"/>
      <c r="AU7" s="460" t="s">
        <v>248</v>
      </c>
      <c r="AV7" s="460"/>
      <c r="AW7" s="460"/>
      <c r="AX7" s="460"/>
      <c r="AY7" s="460"/>
      <c r="AZ7" s="447"/>
    </row>
    <row r="8" spans="1:52" s="34" customFormat="1" ht="45" customHeight="1">
      <c r="A8" s="468"/>
      <c r="B8" s="447"/>
      <c r="C8" s="440"/>
      <c r="D8" s="440"/>
      <c r="E8" s="440"/>
      <c r="F8" s="437" t="s">
        <v>223</v>
      </c>
      <c r="G8" s="437" t="s">
        <v>173</v>
      </c>
      <c r="H8" s="437"/>
      <c r="I8" s="437"/>
      <c r="J8" s="437"/>
      <c r="K8" s="437"/>
      <c r="L8" s="437" t="s">
        <v>102</v>
      </c>
      <c r="M8" s="437" t="s">
        <v>103</v>
      </c>
      <c r="N8" s="437"/>
      <c r="O8" s="437"/>
      <c r="P8" s="437"/>
      <c r="Q8" s="437" t="s">
        <v>102</v>
      </c>
      <c r="R8" s="437" t="s">
        <v>103</v>
      </c>
      <c r="S8" s="437"/>
      <c r="T8" s="437"/>
      <c r="U8" s="437"/>
      <c r="V8" s="437" t="s">
        <v>102</v>
      </c>
      <c r="W8" s="437" t="s">
        <v>103</v>
      </c>
      <c r="X8" s="437"/>
      <c r="Y8" s="437"/>
      <c r="Z8" s="437"/>
      <c r="AA8" s="437" t="s">
        <v>102</v>
      </c>
      <c r="AB8" s="437" t="s">
        <v>103</v>
      </c>
      <c r="AC8" s="437"/>
      <c r="AD8" s="437"/>
      <c r="AE8" s="437"/>
      <c r="AF8" s="437" t="s">
        <v>102</v>
      </c>
      <c r="AG8" s="437" t="s">
        <v>175</v>
      </c>
      <c r="AH8" s="437"/>
      <c r="AI8" s="437"/>
      <c r="AJ8" s="437"/>
      <c r="AK8" s="437" t="s">
        <v>102</v>
      </c>
      <c r="AL8" s="437" t="s">
        <v>175</v>
      </c>
      <c r="AM8" s="437"/>
      <c r="AN8" s="437"/>
      <c r="AO8" s="437"/>
      <c r="AP8" s="437" t="s">
        <v>249</v>
      </c>
      <c r="AQ8" s="437"/>
      <c r="AR8" s="437"/>
      <c r="AS8" s="437"/>
      <c r="AT8" s="437"/>
      <c r="AU8" s="460" t="s">
        <v>102</v>
      </c>
      <c r="AV8" s="460"/>
      <c r="AW8" s="460"/>
      <c r="AX8" s="460"/>
      <c r="AY8" s="460"/>
      <c r="AZ8" s="447"/>
    </row>
    <row r="9" spans="1:52" s="34" customFormat="1" ht="45" customHeight="1">
      <c r="A9" s="468"/>
      <c r="B9" s="447"/>
      <c r="C9" s="440"/>
      <c r="D9" s="440"/>
      <c r="E9" s="440"/>
      <c r="F9" s="437"/>
      <c r="G9" s="437" t="s">
        <v>174</v>
      </c>
      <c r="H9" s="437" t="s">
        <v>103</v>
      </c>
      <c r="I9" s="437"/>
      <c r="J9" s="437"/>
      <c r="K9" s="437"/>
      <c r="L9" s="437"/>
      <c r="M9" s="437" t="s">
        <v>250</v>
      </c>
      <c r="N9" s="437" t="s">
        <v>251</v>
      </c>
      <c r="O9" s="437" t="s">
        <v>252</v>
      </c>
      <c r="P9" s="437" t="s">
        <v>253</v>
      </c>
      <c r="Q9" s="437"/>
      <c r="R9" s="437" t="s">
        <v>250</v>
      </c>
      <c r="S9" s="437" t="s">
        <v>251</v>
      </c>
      <c r="T9" s="437" t="s">
        <v>252</v>
      </c>
      <c r="U9" s="437" t="s">
        <v>253</v>
      </c>
      <c r="V9" s="437"/>
      <c r="W9" s="437" t="s">
        <v>250</v>
      </c>
      <c r="X9" s="437" t="s">
        <v>251</v>
      </c>
      <c r="Y9" s="437" t="s">
        <v>252</v>
      </c>
      <c r="Z9" s="437" t="s">
        <v>253</v>
      </c>
      <c r="AA9" s="437"/>
      <c r="AB9" s="437" t="s">
        <v>250</v>
      </c>
      <c r="AC9" s="437" t="s">
        <v>251</v>
      </c>
      <c r="AD9" s="437" t="s">
        <v>252</v>
      </c>
      <c r="AE9" s="437" t="s">
        <v>253</v>
      </c>
      <c r="AF9" s="437"/>
      <c r="AG9" s="437" t="s">
        <v>250</v>
      </c>
      <c r="AH9" s="437" t="s">
        <v>251</v>
      </c>
      <c r="AI9" s="437" t="s">
        <v>252</v>
      </c>
      <c r="AJ9" s="437" t="s">
        <v>253</v>
      </c>
      <c r="AK9" s="437"/>
      <c r="AL9" s="437" t="s">
        <v>250</v>
      </c>
      <c r="AM9" s="437" t="s">
        <v>251</v>
      </c>
      <c r="AN9" s="437" t="s">
        <v>252</v>
      </c>
      <c r="AO9" s="437" t="s">
        <v>253</v>
      </c>
      <c r="AP9" s="461" t="s">
        <v>254</v>
      </c>
      <c r="AQ9" s="461" t="s">
        <v>255</v>
      </c>
      <c r="AR9" s="461" t="s">
        <v>256</v>
      </c>
      <c r="AS9" s="461" t="s">
        <v>257</v>
      </c>
      <c r="AT9" s="461" t="s">
        <v>258</v>
      </c>
      <c r="AU9" s="460"/>
      <c r="AV9" s="460" t="s">
        <v>127</v>
      </c>
      <c r="AW9" s="460"/>
      <c r="AX9" s="460" t="s">
        <v>259</v>
      </c>
      <c r="AY9" s="460"/>
      <c r="AZ9" s="447"/>
    </row>
    <row r="10" spans="1:52" s="34" customFormat="1" ht="127.5" customHeight="1">
      <c r="A10" s="469"/>
      <c r="B10" s="448"/>
      <c r="C10" s="440"/>
      <c r="D10" s="440"/>
      <c r="E10" s="440"/>
      <c r="F10" s="437"/>
      <c r="G10" s="451"/>
      <c r="H10" s="120" t="s">
        <v>126</v>
      </c>
      <c r="I10" s="75" t="s">
        <v>127</v>
      </c>
      <c r="J10" s="120" t="s">
        <v>250</v>
      </c>
      <c r="K10" s="75" t="s">
        <v>259</v>
      </c>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62"/>
      <c r="AQ10" s="462"/>
      <c r="AR10" s="462"/>
      <c r="AS10" s="462"/>
      <c r="AT10" s="462"/>
      <c r="AU10" s="460"/>
      <c r="AV10" s="121" t="s">
        <v>102</v>
      </c>
      <c r="AW10" s="121" t="s">
        <v>260</v>
      </c>
      <c r="AX10" s="121" t="s">
        <v>102</v>
      </c>
      <c r="AY10" s="121" t="s">
        <v>260</v>
      </c>
      <c r="AZ10" s="448"/>
    </row>
    <row r="11" spans="1:52" s="36" customFormat="1" ht="30.75" customHeight="1">
      <c r="A11" s="98">
        <v>1</v>
      </c>
      <c r="B11" s="35">
        <f>A11+1</f>
        <v>2</v>
      </c>
      <c r="C11" s="35">
        <f aca="true" t="shared" si="0" ref="C11:AT11">B11+1</f>
        <v>3</v>
      </c>
      <c r="D11" s="35">
        <f t="shared" si="0"/>
        <v>4</v>
      </c>
      <c r="E11" s="35">
        <f t="shared" si="0"/>
        <v>5</v>
      </c>
      <c r="F11" s="35">
        <f t="shared" si="0"/>
        <v>6</v>
      </c>
      <c r="G11" s="35">
        <f t="shared" si="0"/>
        <v>7</v>
      </c>
      <c r="H11" s="35">
        <f t="shared" si="0"/>
        <v>8</v>
      </c>
      <c r="I11" s="35">
        <f t="shared" si="0"/>
        <v>9</v>
      </c>
      <c r="J11" s="35">
        <f t="shared" si="0"/>
        <v>10</v>
      </c>
      <c r="K11" s="35">
        <f t="shared" si="0"/>
        <v>11</v>
      </c>
      <c r="L11" s="35">
        <f t="shared" si="0"/>
        <v>12</v>
      </c>
      <c r="M11" s="35">
        <f t="shared" si="0"/>
        <v>13</v>
      </c>
      <c r="N11" s="35">
        <f t="shared" si="0"/>
        <v>14</v>
      </c>
      <c r="O11" s="35">
        <f t="shared" si="0"/>
        <v>15</v>
      </c>
      <c r="P11" s="35">
        <f t="shared" si="0"/>
        <v>16</v>
      </c>
      <c r="Q11" s="35">
        <f t="shared" si="0"/>
        <v>17</v>
      </c>
      <c r="R11" s="35">
        <f t="shared" si="0"/>
        <v>18</v>
      </c>
      <c r="S11" s="35">
        <v>19</v>
      </c>
      <c r="T11" s="35">
        <v>20</v>
      </c>
      <c r="U11" s="35">
        <v>21</v>
      </c>
      <c r="V11" s="35">
        <v>22</v>
      </c>
      <c r="W11" s="35">
        <v>23</v>
      </c>
      <c r="X11" s="35">
        <v>24</v>
      </c>
      <c r="Y11" s="35">
        <v>25</v>
      </c>
      <c r="Z11" s="35">
        <v>26</v>
      </c>
      <c r="AA11" s="35">
        <v>27</v>
      </c>
      <c r="AB11" s="35">
        <v>28</v>
      </c>
      <c r="AC11" s="35">
        <v>29</v>
      </c>
      <c r="AD11" s="35">
        <v>30</v>
      </c>
      <c r="AE11" s="35">
        <v>31</v>
      </c>
      <c r="AF11" s="35">
        <v>32</v>
      </c>
      <c r="AG11" s="35">
        <v>33</v>
      </c>
      <c r="AH11" s="35">
        <v>34</v>
      </c>
      <c r="AI11" s="35">
        <v>35</v>
      </c>
      <c r="AJ11" s="35">
        <v>36</v>
      </c>
      <c r="AK11" s="35">
        <f t="shared" si="0"/>
        <v>37</v>
      </c>
      <c r="AL11" s="35">
        <f t="shared" si="0"/>
        <v>38</v>
      </c>
      <c r="AM11" s="35">
        <f t="shared" si="0"/>
        <v>39</v>
      </c>
      <c r="AN11" s="35">
        <f t="shared" si="0"/>
        <v>40</v>
      </c>
      <c r="AO11" s="35">
        <f t="shared" si="0"/>
        <v>41</v>
      </c>
      <c r="AP11" s="35">
        <f t="shared" si="0"/>
        <v>42</v>
      </c>
      <c r="AQ11" s="35">
        <f t="shared" si="0"/>
        <v>43</v>
      </c>
      <c r="AR11" s="35">
        <f t="shared" si="0"/>
        <v>44</v>
      </c>
      <c r="AS11" s="35">
        <f t="shared" si="0"/>
        <v>45</v>
      </c>
      <c r="AT11" s="35">
        <f t="shared" si="0"/>
        <v>46</v>
      </c>
      <c r="AU11" s="35">
        <v>37</v>
      </c>
      <c r="AV11" s="35">
        <v>38</v>
      </c>
      <c r="AW11" s="35">
        <v>39</v>
      </c>
      <c r="AX11" s="35">
        <v>40</v>
      </c>
      <c r="AY11" s="35">
        <v>41</v>
      </c>
      <c r="AZ11" s="35">
        <v>42</v>
      </c>
    </row>
    <row r="12" spans="1:52" s="36" customFormat="1" ht="40.5" customHeight="1">
      <c r="A12" s="99"/>
      <c r="B12" s="37" t="s">
        <v>105</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122"/>
    </row>
    <row r="13" spans="1:52" ht="57.75" customHeight="1">
      <c r="A13" s="38" t="s">
        <v>176</v>
      </c>
      <c r="B13" s="39" t="s">
        <v>225</v>
      </c>
      <c r="C13" s="44"/>
      <c r="D13" s="44"/>
      <c r="E13" s="44"/>
      <c r="F13" s="44"/>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78"/>
    </row>
    <row r="14" spans="1:52" ht="81.75" customHeight="1">
      <c r="A14" s="38" t="s">
        <v>128</v>
      </c>
      <c r="B14" s="43" t="s">
        <v>211</v>
      </c>
      <c r="C14" s="44"/>
      <c r="D14" s="44"/>
      <c r="E14" s="44"/>
      <c r="F14" s="44"/>
      <c r="G14" s="45"/>
      <c r="H14" s="45"/>
      <c r="I14" s="45"/>
      <c r="J14" s="45"/>
      <c r="K14" s="45"/>
      <c r="L14" s="45"/>
      <c r="M14" s="45"/>
      <c r="N14" s="45"/>
      <c r="O14" s="45"/>
      <c r="P14" s="45"/>
      <c r="Q14" s="45"/>
      <c r="R14" s="78"/>
      <c r="S14" s="78"/>
      <c r="T14" s="78"/>
      <c r="U14" s="78"/>
      <c r="V14" s="45"/>
      <c r="W14" s="45"/>
      <c r="X14" s="45"/>
      <c r="Y14" s="45"/>
      <c r="Z14" s="45"/>
      <c r="AA14" s="45"/>
      <c r="AB14" s="45"/>
      <c r="AC14" s="45"/>
      <c r="AD14" s="45"/>
      <c r="AE14" s="45"/>
      <c r="AF14" s="78"/>
      <c r="AG14" s="78"/>
      <c r="AH14" s="78"/>
      <c r="AI14" s="78"/>
      <c r="AJ14" s="78"/>
      <c r="AK14" s="78"/>
      <c r="AL14" s="78"/>
      <c r="AM14" s="78"/>
      <c r="AN14" s="78"/>
      <c r="AO14" s="78"/>
      <c r="AP14" s="78"/>
      <c r="AQ14" s="78"/>
      <c r="AR14" s="78"/>
      <c r="AS14" s="78"/>
      <c r="AT14" s="78"/>
      <c r="AU14" s="78"/>
      <c r="AV14" s="78"/>
      <c r="AW14" s="78"/>
      <c r="AX14" s="78"/>
      <c r="AY14" s="78"/>
      <c r="AZ14" s="78"/>
    </row>
    <row r="15" spans="1:52" s="51" customFormat="1" ht="75" customHeight="1">
      <c r="A15" s="47" t="s">
        <v>177</v>
      </c>
      <c r="B15" s="48" t="s">
        <v>389</v>
      </c>
      <c r="C15" s="49"/>
      <c r="D15" s="49"/>
      <c r="E15" s="49"/>
      <c r="F15" s="49"/>
      <c r="G15" s="50"/>
      <c r="H15" s="50"/>
      <c r="I15" s="50"/>
      <c r="J15" s="50"/>
      <c r="K15" s="50"/>
      <c r="L15" s="50"/>
      <c r="M15" s="50"/>
      <c r="N15" s="50"/>
      <c r="O15" s="50"/>
      <c r="P15" s="50"/>
      <c r="Q15" s="50"/>
      <c r="R15" s="79"/>
      <c r="S15" s="79"/>
      <c r="T15" s="79"/>
      <c r="U15" s="79"/>
      <c r="V15" s="50"/>
      <c r="W15" s="50"/>
      <c r="X15" s="50"/>
      <c r="Y15" s="50"/>
      <c r="Z15" s="50"/>
      <c r="AA15" s="50"/>
      <c r="AB15" s="50"/>
      <c r="AC15" s="50"/>
      <c r="AD15" s="50"/>
      <c r="AE15" s="50"/>
      <c r="AF15" s="79"/>
      <c r="AG15" s="79"/>
      <c r="AH15" s="79"/>
      <c r="AI15" s="79"/>
      <c r="AJ15" s="79"/>
      <c r="AK15" s="79"/>
      <c r="AL15" s="79"/>
      <c r="AM15" s="79"/>
      <c r="AN15" s="79"/>
      <c r="AO15" s="79"/>
      <c r="AP15" s="79"/>
      <c r="AQ15" s="79"/>
      <c r="AR15" s="79"/>
      <c r="AS15" s="79"/>
      <c r="AT15" s="79"/>
      <c r="AU15" s="79"/>
      <c r="AV15" s="79"/>
      <c r="AW15" s="79"/>
      <c r="AX15" s="79"/>
      <c r="AY15" s="79"/>
      <c r="AZ15" s="79"/>
    </row>
    <row r="16" spans="1:52" ht="32.25" customHeight="1">
      <c r="A16" s="52" t="s">
        <v>178</v>
      </c>
      <c r="B16" s="53" t="s">
        <v>179</v>
      </c>
      <c r="C16" s="44"/>
      <c r="D16" s="44"/>
      <c r="E16" s="44"/>
      <c r="F16" s="44"/>
      <c r="G16" s="45"/>
      <c r="H16" s="45"/>
      <c r="I16" s="45"/>
      <c r="J16" s="45"/>
      <c r="K16" s="45"/>
      <c r="L16" s="45"/>
      <c r="M16" s="45"/>
      <c r="N16" s="45"/>
      <c r="O16" s="45"/>
      <c r="P16" s="45"/>
      <c r="Q16" s="45"/>
      <c r="R16" s="78"/>
      <c r="S16" s="78"/>
      <c r="T16" s="78"/>
      <c r="U16" s="78"/>
      <c r="V16" s="45"/>
      <c r="W16" s="45"/>
      <c r="X16" s="45"/>
      <c r="Y16" s="45"/>
      <c r="Z16" s="45"/>
      <c r="AA16" s="45"/>
      <c r="AB16" s="45"/>
      <c r="AC16" s="45"/>
      <c r="AD16" s="45"/>
      <c r="AE16" s="45"/>
      <c r="AF16" s="78"/>
      <c r="AG16" s="78"/>
      <c r="AH16" s="78"/>
      <c r="AI16" s="78"/>
      <c r="AJ16" s="78"/>
      <c r="AK16" s="78"/>
      <c r="AL16" s="78"/>
      <c r="AM16" s="78"/>
      <c r="AN16" s="78"/>
      <c r="AO16" s="78"/>
      <c r="AP16" s="78"/>
      <c r="AQ16" s="78"/>
      <c r="AR16" s="78"/>
      <c r="AS16" s="78"/>
      <c r="AT16" s="78"/>
      <c r="AU16" s="78"/>
      <c r="AV16" s="78"/>
      <c r="AW16" s="78"/>
      <c r="AX16" s="78"/>
      <c r="AY16" s="78"/>
      <c r="AZ16" s="78"/>
    </row>
    <row r="17" spans="1:52" ht="32.25" customHeight="1">
      <c r="A17" s="52" t="s">
        <v>180</v>
      </c>
      <c r="B17" s="80" t="s">
        <v>181</v>
      </c>
      <c r="C17" s="44"/>
      <c r="D17" s="44"/>
      <c r="E17" s="44"/>
      <c r="F17" s="44"/>
      <c r="G17" s="45"/>
      <c r="H17" s="45"/>
      <c r="I17" s="45"/>
      <c r="J17" s="45"/>
      <c r="K17" s="45"/>
      <c r="L17" s="45"/>
      <c r="M17" s="45"/>
      <c r="N17" s="45"/>
      <c r="O17" s="45"/>
      <c r="P17" s="45"/>
      <c r="Q17" s="45"/>
      <c r="R17" s="78"/>
      <c r="S17" s="78"/>
      <c r="T17" s="78"/>
      <c r="U17" s="78"/>
      <c r="V17" s="45"/>
      <c r="W17" s="45"/>
      <c r="X17" s="45"/>
      <c r="Y17" s="45"/>
      <c r="Z17" s="45"/>
      <c r="AA17" s="45"/>
      <c r="AB17" s="45"/>
      <c r="AC17" s="45"/>
      <c r="AD17" s="45"/>
      <c r="AE17" s="45"/>
      <c r="AF17" s="78"/>
      <c r="AG17" s="78"/>
      <c r="AH17" s="78"/>
      <c r="AI17" s="78"/>
      <c r="AJ17" s="78"/>
      <c r="AK17" s="78"/>
      <c r="AL17" s="78"/>
      <c r="AM17" s="78"/>
      <c r="AN17" s="78"/>
      <c r="AO17" s="78"/>
      <c r="AP17" s="78"/>
      <c r="AQ17" s="78"/>
      <c r="AR17" s="78"/>
      <c r="AS17" s="78"/>
      <c r="AT17" s="78"/>
      <c r="AU17" s="78"/>
      <c r="AV17" s="78"/>
      <c r="AW17" s="78"/>
      <c r="AX17" s="78"/>
      <c r="AY17" s="78"/>
      <c r="AZ17" s="78"/>
    </row>
    <row r="18" spans="1:52" s="51" customFormat="1" ht="93.75" customHeight="1">
      <c r="A18" s="47" t="s">
        <v>182</v>
      </c>
      <c r="B18" s="48" t="s">
        <v>390</v>
      </c>
      <c r="C18" s="49"/>
      <c r="D18" s="49"/>
      <c r="E18" s="49"/>
      <c r="F18" s="49"/>
      <c r="G18" s="50"/>
      <c r="H18" s="50"/>
      <c r="I18" s="50"/>
      <c r="J18" s="50"/>
      <c r="K18" s="50"/>
      <c r="L18" s="50"/>
      <c r="M18" s="50"/>
      <c r="N18" s="50"/>
      <c r="O18" s="50"/>
      <c r="P18" s="50"/>
      <c r="Q18" s="50"/>
      <c r="R18" s="79"/>
      <c r="S18" s="79"/>
      <c r="T18" s="79"/>
      <c r="U18" s="79"/>
      <c r="V18" s="50"/>
      <c r="W18" s="50"/>
      <c r="X18" s="50"/>
      <c r="Y18" s="50"/>
      <c r="Z18" s="50"/>
      <c r="AA18" s="50"/>
      <c r="AB18" s="50"/>
      <c r="AC18" s="50"/>
      <c r="AD18" s="50"/>
      <c r="AE18" s="50"/>
      <c r="AF18" s="79"/>
      <c r="AG18" s="79"/>
      <c r="AH18" s="79"/>
      <c r="AI18" s="79"/>
      <c r="AJ18" s="79"/>
      <c r="AK18" s="79"/>
      <c r="AL18" s="79"/>
      <c r="AM18" s="79"/>
      <c r="AN18" s="79"/>
      <c r="AO18" s="79"/>
      <c r="AP18" s="79"/>
      <c r="AQ18" s="79"/>
      <c r="AR18" s="79"/>
      <c r="AS18" s="79"/>
      <c r="AT18" s="79"/>
      <c r="AU18" s="79"/>
      <c r="AV18" s="79"/>
      <c r="AW18" s="79"/>
      <c r="AX18" s="79"/>
      <c r="AY18" s="79"/>
      <c r="AZ18" s="79"/>
    </row>
    <row r="19" spans="1:52" s="42" customFormat="1" ht="58.5" customHeight="1">
      <c r="A19" s="52"/>
      <c r="B19" s="53" t="s">
        <v>183</v>
      </c>
      <c r="C19" s="40"/>
      <c r="D19" s="40"/>
      <c r="E19" s="40"/>
      <c r="F19" s="40"/>
      <c r="G19" s="41"/>
      <c r="H19" s="41"/>
      <c r="I19" s="41"/>
      <c r="J19" s="41"/>
      <c r="K19" s="41"/>
      <c r="L19" s="41"/>
      <c r="M19" s="41"/>
      <c r="N19" s="41"/>
      <c r="O19" s="41"/>
      <c r="P19" s="41"/>
      <c r="Q19" s="41"/>
      <c r="R19" s="81"/>
      <c r="S19" s="81"/>
      <c r="T19" s="81"/>
      <c r="U19" s="81"/>
      <c r="V19" s="41"/>
      <c r="W19" s="41"/>
      <c r="X19" s="41"/>
      <c r="Y19" s="41"/>
      <c r="Z19" s="41"/>
      <c r="AA19" s="41"/>
      <c r="AB19" s="41"/>
      <c r="AC19" s="41"/>
      <c r="AD19" s="41"/>
      <c r="AE19" s="41"/>
      <c r="AF19" s="81"/>
      <c r="AG19" s="81"/>
      <c r="AH19" s="81"/>
      <c r="AI19" s="81"/>
      <c r="AJ19" s="81"/>
      <c r="AK19" s="81"/>
      <c r="AL19" s="81"/>
      <c r="AM19" s="81"/>
      <c r="AN19" s="81"/>
      <c r="AO19" s="81"/>
      <c r="AP19" s="81"/>
      <c r="AQ19" s="81"/>
      <c r="AR19" s="81"/>
      <c r="AS19" s="81"/>
      <c r="AT19" s="81"/>
      <c r="AU19" s="81"/>
      <c r="AV19" s="81"/>
      <c r="AW19" s="81"/>
      <c r="AX19" s="81"/>
      <c r="AY19" s="81"/>
      <c r="AZ19" s="81"/>
    </row>
    <row r="20" spans="1:52" s="56" customFormat="1" ht="66.75" customHeight="1">
      <c r="A20" s="47" t="s">
        <v>184</v>
      </c>
      <c r="B20" s="48" t="s">
        <v>391</v>
      </c>
      <c r="C20" s="54"/>
      <c r="D20" s="54"/>
      <c r="E20" s="54"/>
      <c r="F20" s="54"/>
      <c r="G20" s="55"/>
      <c r="H20" s="55"/>
      <c r="I20" s="55"/>
      <c r="J20" s="55"/>
      <c r="K20" s="55"/>
      <c r="L20" s="55"/>
      <c r="M20" s="55"/>
      <c r="N20" s="55"/>
      <c r="O20" s="55"/>
      <c r="P20" s="55"/>
      <c r="Q20" s="55"/>
      <c r="R20" s="82"/>
      <c r="S20" s="82"/>
      <c r="T20" s="82"/>
      <c r="U20" s="82"/>
      <c r="V20" s="55"/>
      <c r="W20" s="55"/>
      <c r="X20" s="55"/>
      <c r="Y20" s="55"/>
      <c r="Z20" s="55"/>
      <c r="AA20" s="55"/>
      <c r="AB20" s="55"/>
      <c r="AC20" s="55"/>
      <c r="AD20" s="55"/>
      <c r="AE20" s="55"/>
      <c r="AF20" s="82"/>
      <c r="AG20" s="82"/>
      <c r="AH20" s="82"/>
      <c r="AI20" s="82"/>
      <c r="AJ20" s="82"/>
      <c r="AK20" s="82"/>
      <c r="AL20" s="82"/>
      <c r="AM20" s="82"/>
      <c r="AN20" s="82"/>
      <c r="AO20" s="82"/>
      <c r="AP20" s="82"/>
      <c r="AQ20" s="82"/>
      <c r="AR20" s="82"/>
      <c r="AS20" s="82"/>
      <c r="AT20" s="82"/>
      <c r="AU20" s="82"/>
      <c r="AV20" s="82"/>
      <c r="AW20" s="82"/>
      <c r="AX20" s="82"/>
      <c r="AY20" s="82"/>
      <c r="AZ20" s="82"/>
    </row>
    <row r="21" spans="1:52" s="56" customFormat="1" ht="88.5" customHeight="1">
      <c r="A21" s="47"/>
      <c r="B21" s="57" t="s">
        <v>392</v>
      </c>
      <c r="C21" s="54"/>
      <c r="D21" s="54"/>
      <c r="E21" s="54"/>
      <c r="F21" s="54"/>
      <c r="G21" s="55"/>
      <c r="H21" s="55"/>
      <c r="I21" s="55"/>
      <c r="J21" s="55"/>
      <c r="K21" s="55"/>
      <c r="L21" s="55"/>
      <c r="M21" s="55"/>
      <c r="N21" s="55"/>
      <c r="O21" s="55"/>
      <c r="P21" s="55"/>
      <c r="Q21" s="55"/>
      <c r="R21" s="82"/>
      <c r="S21" s="82"/>
      <c r="T21" s="82"/>
      <c r="U21" s="82"/>
      <c r="V21" s="55"/>
      <c r="W21" s="55"/>
      <c r="X21" s="55"/>
      <c r="Y21" s="55"/>
      <c r="Z21" s="55"/>
      <c r="AA21" s="55"/>
      <c r="AB21" s="55"/>
      <c r="AC21" s="55"/>
      <c r="AD21" s="55"/>
      <c r="AE21" s="55"/>
      <c r="AF21" s="82"/>
      <c r="AG21" s="82"/>
      <c r="AH21" s="82"/>
      <c r="AI21" s="82"/>
      <c r="AJ21" s="82"/>
      <c r="AK21" s="82"/>
      <c r="AL21" s="82"/>
      <c r="AM21" s="82"/>
      <c r="AN21" s="82"/>
      <c r="AO21" s="82"/>
      <c r="AP21" s="82"/>
      <c r="AQ21" s="82"/>
      <c r="AR21" s="82"/>
      <c r="AS21" s="82"/>
      <c r="AT21" s="82"/>
      <c r="AU21" s="82"/>
      <c r="AV21" s="82"/>
      <c r="AW21" s="82"/>
      <c r="AX21" s="82"/>
      <c r="AY21" s="82"/>
      <c r="AZ21" s="82"/>
    </row>
    <row r="22" spans="1:52" s="56" customFormat="1" ht="50.25" customHeight="1">
      <c r="A22" s="47"/>
      <c r="B22" s="53" t="s">
        <v>183</v>
      </c>
      <c r="C22" s="54"/>
      <c r="D22" s="54"/>
      <c r="E22" s="54"/>
      <c r="F22" s="54"/>
      <c r="G22" s="55"/>
      <c r="H22" s="55"/>
      <c r="I22" s="55"/>
      <c r="J22" s="55"/>
      <c r="K22" s="55"/>
      <c r="L22" s="55"/>
      <c r="M22" s="55"/>
      <c r="N22" s="55"/>
      <c r="O22" s="55"/>
      <c r="P22" s="55"/>
      <c r="Q22" s="55"/>
      <c r="R22" s="82"/>
      <c r="S22" s="82"/>
      <c r="T22" s="82"/>
      <c r="U22" s="82"/>
      <c r="V22" s="55"/>
      <c r="W22" s="55"/>
      <c r="X22" s="55"/>
      <c r="Y22" s="55"/>
      <c r="Z22" s="55"/>
      <c r="AA22" s="55"/>
      <c r="AB22" s="55"/>
      <c r="AC22" s="55"/>
      <c r="AD22" s="55"/>
      <c r="AE22" s="55"/>
      <c r="AF22" s="82"/>
      <c r="AG22" s="82"/>
      <c r="AH22" s="82"/>
      <c r="AI22" s="82"/>
      <c r="AJ22" s="82"/>
      <c r="AK22" s="82"/>
      <c r="AL22" s="82"/>
      <c r="AM22" s="82"/>
      <c r="AN22" s="82"/>
      <c r="AO22" s="82"/>
      <c r="AP22" s="82"/>
      <c r="AQ22" s="82"/>
      <c r="AR22" s="82"/>
      <c r="AS22" s="82"/>
      <c r="AT22" s="82"/>
      <c r="AU22" s="82"/>
      <c r="AV22" s="82"/>
      <c r="AW22" s="82"/>
      <c r="AX22" s="82"/>
      <c r="AY22" s="82"/>
      <c r="AZ22" s="82"/>
    </row>
    <row r="23" spans="1:52" s="51" customFormat="1" ht="53.25" customHeight="1">
      <c r="A23" s="47"/>
      <c r="B23" s="57" t="s">
        <v>394</v>
      </c>
      <c r="C23" s="49"/>
      <c r="D23" s="49"/>
      <c r="E23" s="49"/>
      <c r="F23" s="49"/>
      <c r="G23" s="50"/>
      <c r="H23" s="50"/>
      <c r="I23" s="50"/>
      <c r="J23" s="50"/>
      <c r="K23" s="50"/>
      <c r="L23" s="50"/>
      <c r="M23" s="50"/>
      <c r="N23" s="50"/>
      <c r="O23" s="50"/>
      <c r="P23" s="50"/>
      <c r="Q23" s="50"/>
      <c r="R23" s="79"/>
      <c r="S23" s="79"/>
      <c r="T23" s="79"/>
      <c r="U23" s="79"/>
      <c r="V23" s="50"/>
      <c r="W23" s="50"/>
      <c r="X23" s="50"/>
      <c r="Y23" s="50"/>
      <c r="Z23" s="50"/>
      <c r="AA23" s="50"/>
      <c r="AB23" s="50"/>
      <c r="AC23" s="50"/>
      <c r="AD23" s="50"/>
      <c r="AE23" s="50"/>
      <c r="AF23" s="79"/>
      <c r="AG23" s="79"/>
      <c r="AH23" s="79"/>
      <c r="AI23" s="79"/>
      <c r="AJ23" s="79"/>
      <c r="AK23" s="79"/>
      <c r="AL23" s="79"/>
      <c r="AM23" s="79"/>
      <c r="AN23" s="79"/>
      <c r="AO23" s="79"/>
      <c r="AP23" s="79"/>
      <c r="AQ23" s="79"/>
      <c r="AR23" s="79"/>
      <c r="AS23" s="79"/>
      <c r="AT23" s="79"/>
      <c r="AU23" s="79"/>
      <c r="AV23" s="79"/>
      <c r="AW23" s="79"/>
      <c r="AX23" s="79"/>
      <c r="AY23" s="79"/>
      <c r="AZ23" s="79"/>
    </row>
    <row r="24" spans="1:52" s="42" customFormat="1" ht="51.75" customHeight="1">
      <c r="A24" s="52"/>
      <c r="B24" s="53" t="s">
        <v>183</v>
      </c>
      <c r="C24" s="40"/>
      <c r="D24" s="40"/>
      <c r="E24" s="40"/>
      <c r="F24" s="40"/>
      <c r="G24" s="41"/>
      <c r="H24" s="41"/>
      <c r="I24" s="41"/>
      <c r="J24" s="41"/>
      <c r="K24" s="41"/>
      <c r="L24" s="41"/>
      <c r="M24" s="41"/>
      <c r="N24" s="41"/>
      <c r="O24" s="41"/>
      <c r="P24" s="41"/>
      <c r="Q24" s="41"/>
      <c r="R24" s="81"/>
      <c r="S24" s="81"/>
      <c r="T24" s="81"/>
      <c r="U24" s="81"/>
      <c r="V24" s="41"/>
      <c r="W24" s="41"/>
      <c r="X24" s="41"/>
      <c r="Y24" s="41"/>
      <c r="Z24" s="41"/>
      <c r="AA24" s="41"/>
      <c r="AB24" s="41"/>
      <c r="AC24" s="41"/>
      <c r="AD24" s="41"/>
      <c r="AE24" s="41"/>
      <c r="AF24" s="81"/>
      <c r="AG24" s="81"/>
      <c r="AH24" s="81"/>
      <c r="AI24" s="81"/>
      <c r="AJ24" s="81"/>
      <c r="AK24" s="81"/>
      <c r="AL24" s="81"/>
      <c r="AM24" s="81"/>
      <c r="AN24" s="81"/>
      <c r="AO24" s="81"/>
      <c r="AP24" s="81"/>
      <c r="AQ24" s="81"/>
      <c r="AR24" s="81"/>
      <c r="AS24" s="81"/>
      <c r="AT24" s="81"/>
      <c r="AU24" s="81"/>
      <c r="AV24" s="81"/>
      <c r="AW24" s="81"/>
      <c r="AX24" s="81"/>
      <c r="AY24" s="81"/>
      <c r="AZ24" s="81"/>
    </row>
    <row r="25" spans="1:52" s="56" customFormat="1" ht="72" customHeight="1">
      <c r="A25" s="47" t="s">
        <v>185</v>
      </c>
      <c r="B25" s="48" t="s">
        <v>186</v>
      </c>
      <c r="C25" s="54"/>
      <c r="D25" s="54"/>
      <c r="E25" s="54"/>
      <c r="F25" s="54"/>
      <c r="G25" s="55"/>
      <c r="H25" s="55"/>
      <c r="I25" s="55"/>
      <c r="J25" s="55"/>
      <c r="K25" s="55"/>
      <c r="L25" s="55"/>
      <c r="M25" s="55"/>
      <c r="N25" s="55"/>
      <c r="O25" s="55"/>
      <c r="P25" s="55"/>
      <c r="Q25" s="55"/>
      <c r="R25" s="82"/>
      <c r="S25" s="82"/>
      <c r="T25" s="82"/>
      <c r="U25" s="82"/>
      <c r="V25" s="55"/>
      <c r="W25" s="55"/>
      <c r="X25" s="55"/>
      <c r="Y25" s="55"/>
      <c r="Z25" s="55"/>
      <c r="AA25" s="55"/>
      <c r="AB25" s="55"/>
      <c r="AC25" s="55"/>
      <c r="AD25" s="55"/>
      <c r="AE25" s="55"/>
      <c r="AF25" s="82"/>
      <c r="AG25" s="82"/>
      <c r="AH25" s="82"/>
      <c r="AI25" s="82"/>
      <c r="AJ25" s="82"/>
      <c r="AK25" s="82"/>
      <c r="AL25" s="82"/>
      <c r="AM25" s="82"/>
      <c r="AN25" s="82"/>
      <c r="AO25" s="82"/>
      <c r="AP25" s="82"/>
      <c r="AQ25" s="82"/>
      <c r="AR25" s="82"/>
      <c r="AS25" s="82"/>
      <c r="AT25" s="82"/>
      <c r="AU25" s="82"/>
      <c r="AV25" s="82"/>
      <c r="AW25" s="82"/>
      <c r="AX25" s="82"/>
      <c r="AY25" s="82"/>
      <c r="AZ25" s="82"/>
    </row>
    <row r="26" spans="1:52" s="56" customFormat="1" ht="78.75" customHeight="1">
      <c r="A26" s="47"/>
      <c r="B26" s="57" t="s">
        <v>187</v>
      </c>
      <c r="C26" s="54"/>
      <c r="D26" s="54"/>
      <c r="E26" s="54"/>
      <c r="F26" s="54"/>
      <c r="G26" s="55"/>
      <c r="H26" s="55"/>
      <c r="I26" s="55"/>
      <c r="J26" s="55"/>
      <c r="K26" s="55"/>
      <c r="L26" s="55"/>
      <c r="M26" s="55"/>
      <c r="N26" s="55"/>
      <c r="O26" s="55"/>
      <c r="P26" s="55"/>
      <c r="Q26" s="55"/>
      <c r="R26" s="82"/>
      <c r="S26" s="82"/>
      <c r="T26" s="82"/>
      <c r="U26" s="82"/>
      <c r="V26" s="55"/>
      <c r="W26" s="55"/>
      <c r="X26" s="55"/>
      <c r="Y26" s="55"/>
      <c r="Z26" s="55"/>
      <c r="AA26" s="55"/>
      <c r="AB26" s="55"/>
      <c r="AC26" s="55"/>
      <c r="AD26" s="55"/>
      <c r="AE26" s="55"/>
      <c r="AF26" s="82"/>
      <c r="AG26" s="82"/>
      <c r="AH26" s="82"/>
      <c r="AI26" s="82"/>
      <c r="AJ26" s="82"/>
      <c r="AK26" s="82"/>
      <c r="AL26" s="82"/>
      <c r="AM26" s="82"/>
      <c r="AN26" s="82"/>
      <c r="AO26" s="82"/>
      <c r="AP26" s="82"/>
      <c r="AQ26" s="82"/>
      <c r="AR26" s="82"/>
      <c r="AS26" s="82"/>
      <c r="AT26" s="82"/>
      <c r="AU26" s="82"/>
      <c r="AV26" s="82"/>
      <c r="AW26" s="82"/>
      <c r="AX26" s="82"/>
      <c r="AY26" s="82"/>
      <c r="AZ26" s="82"/>
    </row>
    <row r="27" spans="1:52" s="42" customFormat="1" ht="48" customHeight="1">
      <c r="A27" s="52"/>
      <c r="B27" s="53" t="s">
        <v>183</v>
      </c>
      <c r="C27" s="40"/>
      <c r="D27" s="40"/>
      <c r="E27" s="40"/>
      <c r="F27" s="40"/>
      <c r="G27" s="41"/>
      <c r="H27" s="41"/>
      <c r="I27" s="41"/>
      <c r="J27" s="41"/>
      <c r="K27" s="41"/>
      <c r="L27" s="41"/>
      <c r="M27" s="41"/>
      <c r="N27" s="41"/>
      <c r="O27" s="41"/>
      <c r="P27" s="41"/>
      <c r="Q27" s="41"/>
      <c r="R27" s="81"/>
      <c r="S27" s="81"/>
      <c r="T27" s="81"/>
      <c r="U27" s="81"/>
      <c r="V27" s="41"/>
      <c r="W27" s="41"/>
      <c r="X27" s="41"/>
      <c r="Y27" s="41"/>
      <c r="Z27" s="41"/>
      <c r="AA27" s="41"/>
      <c r="AB27" s="41"/>
      <c r="AC27" s="41"/>
      <c r="AD27" s="41"/>
      <c r="AE27" s="41"/>
      <c r="AF27" s="81"/>
      <c r="AG27" s="81"/>
      <c r="AH27" s="81"/>
      <c r="AI27" s="81"/>
      <c r="AJ27" s="81"/>
      <c r="AK27" s="81"/>
      <c r="AL27" s="81"/>
      <c r="AM27" s="81"/>
      <c r="AN27" s="81"/>
      <c r="AO27" s="81"/>
      <c r="AP27" s="81"/>
      <c r="AQ27" s="81"/>
      <c r="AR27" s="81"/>
      <c r="AS27" s="81"/>
      <c r="AT27" s="81"/>
      <c r="AU27" s="81"/>
      <c r="AV27" s="81"/>
      <c r="AW27" s="81"/>
      <c r="AX27" s="81"/>
      <c r="AY27" s="81"/>
      <c r="AZ27" s="81"/>
    </row>
    <row r="28" spans="1:52" s="56" customFormat="1" ht="54" customHeight="1">
      <c r="A28" s="47"/>
      <c r="B28" s="57" t="s">
        <v>188</v>
      </c>
      <c r="C28" s="54"/>
      <c r="D28" s="54"/>
      <c r="E28" s="54"/>
      <c r="F28" s="54"/>
      <c r="G28" s="55"/>
      <c r="H28" s="55"/>
      <c r="I28" s="55"/>
      <c r="J28" s="55"/>
      <c r="K28" s="55"/>
      <c r="L28" s="55"/>
      <c r="M28" s="55"/>
      <c r="N28" s="55"/>
      <c r="O28" s="55"/>
      <c r="P28" s="55"/>
      <c r="Q28" s="55"/>
      <c r="R28" s="82"/>
      <c r="S28" s="82"/>
      <c r="T28" s="82"/>
      <c r="U28" s="82"/>
      <c r="V28" s="55"/>
      <c r="W28" s="55"/>
      <c r="X28" s="55"/>
      <c r="Y28" s="55"/>
      <c r="Z28" s="55"/>
      <c r="AA28" s="55"/>
      <c r="AB28" s="55"/>
      <c r="AC28" s="55"/>
      <c r="AD28" s="55"/>
      <c r="AE28" s="55"/>
      <c r="AF28" s="82"/>
      <c r="AG28" s="82"/>
      <c r="AH28" s="82"/>
      <c r="AI28" s="82"/>
      <c r="AJ28" s="82"/>
      <c r="AK28" s="82"/>
      <c r="AL28" s="82"/>
      <c r="AM28" s="82"/>
      <c r="AN28" s="82"/>
      <c r="AO28" s="82"/>
      <c r="AP28" s="82"/>
      <c r="AQ28" s="82"/>
      <c r="AR28" s="82"/>
      <c r="AS28" s="82"/>
      <c r="AT28" s="82"/>
      <c r="AU28" s="82"/>
      <c r="AV28" s="82"/>
      <c r="AW28" s="82"/>
      <c r="AX28" s="82"/>
      <c r="AY28" s="82"/>
      <c r="AZ28" s="82"/>
    </row>
    <row r="29" spans="1:52" s="42" customFormat="1" ht="46.5" customHeight="1">
      <c r="A29" s="52"/>
      <c r="B29" s="53" t="s">
        <v>183</v>
      </c>
      <c r="C29" s="40"/>
      <c r="D29" s="40"/>
      <c r="E29" s="40"/>
      <c r="F29" s="40"/>
      <c r="G29" s="41"/>
      <c r="H29" s="41"/>
      <c r="I29" s="41"/>
      <c r="J29" s="41"/>
      <c r="K29" s="41"/>
      <c r="L29" s="41"/>
      <c r="M29" s="41"/>
      <c r="N29" s="41"/>
      <c r="O29" s="41"/>
      <c r="P29" s="41"/>
      <c r="Q29" s="41"/>
      <c r="R29" s="81"/>
      <c r="S29" s="81"/>
      <c r="T29" s="81"/>
      <c r="U29" s="81"/>
      <c r="V29" s="41"/>
      <c r="W29" s="41"/>
      <c r="X29" s="41"/>
      <c r="Y29" s="41"/>
      <c r="Z29" s="41"/>
      <c r="AA29" s="41"/>
      <c r="AB29" s="41"/>
      <c r="AC29" s="41"/>
      <c r="AD29" s="41"/>
      <c r="AE29" s="41"/>
      <c r="AF29" s="81"/>
      <c r="AG29" s="81"/>
      <c r="AH29" s="81"/>
      <c r="AI29" s="81"/>
      <c r="AJ29" s="81"/>
      <c r="AK29" s="81"/>
      <c r="AL29" s="81"/>
      <c r="AM29" s="81"/>
      <c r="AN29" s="81"/>
      <c r="AO29" s="81"/>
      <c r="AP29" s="81"/>
      <c r="AQ29" s="81"/>
      <c r="AR29" s="81"/>
      <c r="AS29" s="81"/>
      <c r="AT29" s="81"/>
      <c r="AU29" s="81"/>
      <c r="AV29" s="81"/>
      <c r="AW29" s="81"/>
      <c r="AX29" s="81"/>
      <c r="AY29" s="81"/>
      <c r="AZ29" s="81"/>
    </row>
    <row r="30" spans="1:52" s="42" customFormat="1" ht="73.5" customHeight="1">
      <c r="A30" s="38" t="s">
        <v>130</v>
      </c>
      <c r="B30" s="43" t="s">
        <v>396</v>
      </c>
      <c r="C30" s="40"/>
      <c r="D30" s="40"/>
      <c r="E30" s="40"/>
      <c r="F30" s="40"/>
      <c r="G30" s="41"/>
      <c r="H30" s="41"/>
      <c r="I30" s="41"/>
      <c r="J30" s="41"/>
      <c r="K30" s="41"/>
      <c r="L30" s="41"/>
      <c r="M30" s="41"/>
      <c r="N30" s="41"/>
      <c r="O30" s="41"/>
      <c r="P30" s="41"/>
      <c r="Q30" s="41"/>
      <c r="R30" s="81"/>
      <c r="S30" s="81"/>
      <c r="T30" s="81"/>
      <c r="U30" s="81"/>
      <c r="V30" s="41"/>
      <c r="W30" s="41"/>
      <c r="X30" s="41"/>
      <c r="Y30" s="41"/>
      <c r="Z30" s="41"/>
      <c r="AA30" s="41"/>
      <c r="AB30" s="41"/>
      <c r="AC30" s="41"/>
      <c r="AD30" s="41"/>
      <c r="AE30" s="41"/>
      <c r="AF30" s="81"/>
      <c r="AG30" s="81"/>
      <c r="AH30" s="81"/>
      <c r="AI30" s="81"/>
      <c r="AJ30" s="81"/>
      <c r="AK30" s="81"/>
      <c r="AL30" s="81"/>
      <c r="AM30" s="81"/>
      <c r="AN30" s="81"/>
      <c r="AO30" s="81"/>
      <c r="AP30" s="81"/>
      <c r="AQ30" s="81"/>
      <c r="AR30" s="81"/>
      <c r="AS30" s="81"/>
      <c r="AT30" s="81"/>
      <c r="AU30" s="81"/>
      <c r="AV30" s="81"/>
      <c r="AW30" s="81"/>
      <c r="AX30" s="81"/>
      <c r="AY30" s="81"/>
      <c r="AZ30" s="81"/>
    </row>
    <row r="31" spans="1:52" s="51" customFormat="1" ht="72" customHeight="1">
      <c r="A31" s="47" t="s">
        <v>177</v>
      </c>
      <c r="B31" s="48" t="s">
        <v>189</v>
      </c>
      <c r="C31" s="49"/>
      <c r="D31" s="49"/>
      <c r="E31" s="49"/>
      <c r="F31" s="49"/>
      <c r="G31" s="50"/>
      <c r="H31" s="50"/>
      <c r="I31" s="50"/>
      <c r="J31" s="50"/>
      <c r="K31" s="50"/>
      <c r="L31" s="50"/>
      <c r="M31" s="50"/>
      <c r="N31" s="50"/>
      <c r="O31" s="50"/>
      <c r="P31" s="50"/>
      <c r="Q31" s="50"/>
      <c r="R31" s="79"/>
      <c r="S31" s="79"/>
      <c r="T31" s="79"/>
      <c r="U31" s="79"/>
      <c r="V31" s="50"/>
      <c r="W31" s="50"/>
      <c r="X31" s="50"/>
      <c r="Y31" s="50"/>
      <c r="Z31" s="50"/>
      <c r="AA31" s="50"/>
      <c r="AB31" s="50"/>
      <c r="AC31" s="50"/>
      <c r="AD31" s="50"/>
      <c r="AE31" s="50"/>
      <c r="AF31" s="79"/>
      <c r="AG31" s="79"/>
      <c r="AH31" s="79"/>
      <c r="AI31" s="79"/>
      <c r="AJ31" s="79"/>
      <c r="AK31" s="79"/>
      <c r="AL31" s="79"/>
      <c r="AM31" s="79"/>
      <c r="AN31" s="79"/>
      <c r="AO31" s="79"/>
      <c r="AP31" s="79"/>
      <c r="AQ31" s="79"/>
      <c r="AR31" s="79"/>
      <c r="AS31" s="79"/>
      <c r="AT31" s="79"/>
      <c r="AU31" s="79"/>
      <c r="AV31" s="79"/>
      <c r="AW31" s="79"/>
      <c r="AX31" s="79"/>
      <c r="AY31" s="79"/>
      <c r="AZ31" s="79"/>
    </row>
    <row r="32" spans="1:52" ht="53.25" customHeight="1">
      <c r="A32" s="52"/>
      <c r="B32" s="53" t="s">
        <v>183</v>
      </c>
      <c r="C32" s="44"/>
      <c r="D32" s="44"/>
      <c r="E32" s="44"/>
      <c r="F32" s="44"/>
      <c r="G32" s="45"/>
      <c r="H32" s="45"/>
      <c r="I32" s="45"/>
      <c r="J32" s="45"/>
      <c r="K32" s="45"/>
      <c r="L32" s="45"/>
      <c r="M32" s="45"/>
      <c r="N32" s="45"/>
      <c r="O32" s="45"/>
      <c r="P32" s="45"/>
      <c r="Q32" s="45"/>
      <c r="R32" s="78"/>
      <c r="S32" s="78"/>
      <c r="T32" s="78"/>
      <c r="U32" s="78"/>
      <c r="V32" s="45"/>
      <c r="W32" s="45"/>
      <c r="X32" s="45"/>
      <c r="Y32" s="45"/>
      <c r="Z32" s="45"/>
      <c r="AA32" s="45"/>
      <c r="AB32" s="45"/>
      <c r="AC32" s="45"/>
      <c r="AD32" s="45"/>
      <c r="AE32" s="45"/>
      <c r="AF32" s="78"/>
      <c r="AG32" s="78"/>
      <c r="AH32" s="78"/>
      <c r="AI32" s="78"/>
      <c r="AJ32" s="78"/>
      <c r="AK32" s="78"/>
      <c r="AL32" s="78"/>
      <c r="AM32" s="78"/>
      <c r="AN32" s="78"/>
      <c r="AO32" s="78"/>
      <c r="AP32" s="78"/>
      <c r="AQ32" s="78"/>
      <c r="AR32" s="78"/>
      <c r="AS32" s="78"/>
      <c r="AT32" s="78"/>
      <c r="AU32" s="78"/>
      <c r="AV32" s="78"/>
      <c r="AW32" s="78"/>
      <c r="AX32" s="78"/>
      <c r="AY32" s="78"/>
      <c r="AZ32" s="78"/>
    </row>
    <row r="33" spans="1:52" s="56" customFormat="1" ht="69.75" customHeight="1">
      <c r="A33" s="47" t="s">
        <v>182</v>
      </c>
      <c r="B33" s="48" t="s">
        <v>391</v>
      </c>
      <c r="C33" s="54"/>
      <c r="D33" s="54"/>
      <c r="E33" s="54"/>
      <c r="F33" s="54"/>
      <c r="G33" s="55"/>
      <c r="H33" s="55"/>
      <c r="I33" s="55"/>
      <c r="J33" s="55"/>
      <c r="K33" s="55"/>
      <c r="L33" s="55"/>
      <c r="M33" s="55"/>
      <c r="N33" s="55"/>
      <c r="O33" s="55"/>
      <c r="P33" s="55"/>
      <c r="Q33" s="55"/>
      <c r="R33" s="82"/>
      <c r="S33" s="82"/>
      <c r="T33" s="82"/>
      <c r="U33" s="82"/>
      <c r="V33" s="55"/>
      <c r="W33" s="55"/>
      <c r="X33" s="55"/>
      <c r="Y33" s="55"/>
      <c r="Z33" s="55"/>
      <c r="AA33" s="55"/>
      <c r="AB33" s="55"/>
      <c r="AC33" s="55"/>
      <c r="AD33" s="55"/>
      <c r="AE33" s="55"/>
      <c r="AF33" s="82"/>
      <c r="AG33" s="82"/>
      <c r="AH33" s="82"/>
      <c r="AI33" s="82"/>
      <c r="AJ33" s="82"/>
      <c r="AK33" s="82"/>
      <c r="AL33" s="82"/>
      <c r="AM33" s="82"/>
      <c r="AN33" s="82"/>
      <c r="AO33" s="82"/>
      <c r="AP33" s="82"/>
      <c r="AQ33" s="82"/>
      <c r="AR33" s="82"/>
      <c r="AS33" s="82"/>
      <c r="AT33" s="82"/>
      <c r="AU33" s="82"/>
      <c r="AV33" s="82"/>
      <c r="AW33" s="82"/>
      <c r="AX33" s="82"/>
      <c r="AY33" s="82"/>
      <c r="AZ33" s="82"/>
    </row>
    <row r="34" spans="1:52" s="56" customFormat="1" ht="82.5" customHeight="1">
      <c r="A34" s="47"/>
      <c r="B34" s="57" t="s">
        <v>392</v>
      </c>
      <c r="C34" s="54"/>
      <c r="D34" s="54"/>
      <c r="E34" s="54"/>
      <c r="F34" s="54"/>
      <c r="G34" s="55"/>
      <c r="H34" s="55"/>
      <c r="I34" s="55"/>
      <c r="J34" s="55"/>
      <c r="K34" s="55"/>
      <c r="L34" s="55"/>
      <c r="M34" s="55"/>
      <c r="N34" s="55"/>
      <c r="O34" s="55"/>
      <c r="P34" s="55"/>
      <c r="Q34" s="55"/>
      <c r="R34" s="82"/>
      <c r="S34" s="82"/>
      <c r="T34" s="82"/>
      <c r="U34" s="82"/>
      <c r="V34" s="55"/>
      <c r="W34" s="55"/>
      <c r="X34" s="55"/>
      <c r="Y34" s="55"/>
      <c r="Z34" s="55"/>
      <c r="AA34" s="55"/>
      <c r="AB34" s="55"/>
      <c r="AC34" s="55"/>
      <c r="AD34" s="55"/>
      <c r="AE34" s="55"/>
      <c r="AF34" s="82"/>
      <c r="AG34" s="82"/>
      <c r="AH34" s="82"/>
      <c r="AI34" s="82"/>
      <c r="AJ34" s="82"/>
      <c r="AK34" s="82"/>
      <c r="AL34" s="82"/>
      <c r="AM34" s="82"/>
      <c r="AN34" s="82"/>
      <c r="AO34" s="82"/>
      <c r="AP34" s="82"/>
      <c r="AQ34" s="82"/>
      <c r="AR34" s="82"/>
      <c r="AS34" s="82"/>
      <c r="AT34" s="82"/>
      <c r="AU34" s="82"/>
      <c r="AV34" s="82"/>
      <c r="AW34" s="82"/>
      <c r="AX34" s="82"/>
      <c r="AY34" s="82"/>
      <c r="AZ34" s="82"/>
    </row>
    <row r="35" spans="1:52" s="56" customFormat="1" ht="48" customHeight="1">
      <c r="A35" s="47"/>
      <c r="B35" s="53" t="s">
        <v>183</v>
      </c>
      <c r="C35" s="54"/>
      <c r="D35" s="54"/>
      <c r="E35" s="54"/>
      <c r="F35" s="54"/>
      <c r="G35" s="55"/>
      <c r="H35" s="55"/>
      <c r="I35" s="55"/>
      <c r="J35" s="55"/>
      <c r="K35" s="55"/>
      <c r="L35" s="55"/>
      <c r="M35" s="55"/>
      <c r="N35" s="55"/>
      <c r="O35" s="55"/>
      <c r="P35" s="55"/>
      <c r="Q35" s="55"/>
      <c r="R35" s="82"/>
      <c r="S35" s="82"/>
      <c r="T35" s="82"/>
      <c r="U35" s="82"/>
      <c r="V35" s="55"/>
      <c r="W35" s="55"/>
      <c r="X35" s="55"/>
      <c r="Y35" s="55"/>
      <c r="Z35" s="55"/>
      <c r="AA35" s="55"/>
      <c r="AB35" s="55"/>
      <c r="AC35" s="55"/>
      <c r="AD35" s="55"/>
      <c r="AE35" s="55"/>
      <c r="AF35" s="82"/>
      <c r="AG35" s="82"/>
      <c r="AH35" s="82"/>
      <c r="AI35" s="82"/>
      <c r="AJ35" s="82"/>
      <c r="AK35" s="82"/>
      <c r="AL35" s="82"/>
      <c r="AM35" s="82"/>
      <c r="AN35" s="82"/>
      <c r="AO35" s="82"/>
      <c r="AP35" s="82"/>
      <c r="AQ35" s="82"/>
      <c r="AR35" s="82"/>
      <c r="AS35" s="82"/>
      <c r="AT35" s="82"/>
      <c r="AU35" s="82"/>
      <c r="AV35" s="82"/>
      <c r="AW35" s="82"/>
      <c r="AX35" s="82"/>
      <c r="AY35" s="82"/>
      <c r="AZ35" s="82"/>
    </row>
    <row r="36" spans="1:52" s="51" customFormat="1" ht="66.75" customHeight="1">
      <c r="A36" s="47"/>
      <c r="B36" s="57" t="s">
        <v>261</v>
      </c>
      <c r="C36" s="49"/>
      <c r="D36" s="49"/>
      <c r="E36" s="49"/>
      <c r="F36" s="49"/>
      <c r="G36" s="50"/>
      <c r="H36" s="50"/>
      <c r="I36" s="50"/>
      <c r="J36" s="50"/>
      <c r="K36" s="50"/>
      <c r="L36" s="50"/>
      <c r="M36" s="50"/>
      <c r="N36" s="50"/>
      <c r="O36" s="50"/>
      <c r="P36" s="50"/>
      <c r="Q36" s="50"/>
      <c r="R36" s="79"/>
      <c r="S36" s="79"/>
      <c r="T36" s="79"/>
      <c r="U36" s="79"/>
      <c r="V36" s="50"/>
      <c r="W36" s="50"/>
      <c r="X36" s="50"/>
      <c r="Y36" s="50"/>
      <c r="Z36" s="50"/>
      <c r="AA36" s="50"/>
      <c r="AB36" s="50"/>
      <c r="AC36" s="50"/>
      <c r="AD36" s="50"/>
      <c r="AE36" s="50"/>
      <c r="AF36" s="79"/>
      <c r="AG36" s="79"/>
      <c r="AH36" s="79"/>
      <c r="AI36" s="79"/>
      <c r="AJ36" s="79"/>
      <c r="AK36" s="79"/>
      <c r="AL36" s="79"/>
      <c r="AM36" s="79"/>
      <c r="AN36" s="79"/>
      <c r="AO36" s="79"/>
      <c r="AP36" s="79"/>
      <c r="AQ36" s="79"/>
      <c r="AR36" s="79"/>
      <c r="AS36" s="79"/>
      <c r="AT36" s="79"/>
      <c r="AU36" s="79"/>
      <c r="AV36" s="79"/>
      <c r="AW36" s="79"/>
      <c r="AX36" s="79"/>
      <c r="AY36" s="79"/>
      <c r="AZ36" s="79"/>
    </row>
    <row r="37" spans="1:52" s="42" customFormat="1" ht="55.5" customHeight="1">
      <c r="A37" s="52"/>
      <c r="B37" s="53" t="s">
        <v>183</v>
      </c>
      <c r="C37" s="40"/>
      <c r="D37" s="40"/>
      <c r="E37" s="40"/>
      <c r="F37" s="40"/>
      <c r="G37" s="41"/>
      <c r="H37" s="41"/>
      <c r="I37" s="41"/>
      <c r="J37" s="41"/>
      <c r="K37" s="41"/>
      <c r="L37" s="41"/>
      <c r="M37" s="41"/>
      <c r="N37" s="41"/>
      <c r="O37" s="41"/>
      <c r="P37" s="41"/>
      <c r="Q37" s="41"/>
      <c r="R37" s="81"/>
      <c r="S37" s="81"/>
      <c r="T37" s="81"/>
      <c r="U37" s="81"/>
      <c r="V37" s="41"/>
      <c r="W37" s="41"/>
      <c r="X37" s="41"/>
      <c r="Y37" s="41"/>
      <c r="Z37" s="41"/>
      <c r="AA37" s="41"/>
      <c r="AB37" s="41"/>
      <c r="AC37" s="41"/>
      <c r="AD37" s="41"/>
      <c r="AE37" s="41"/>
      <c r="AF37" s="81"/>
      <c r="AG37" s="81"/>
      <c r="AH37" s="81"/>
      <c r="AI37" s="81"/>
      <c r="AJ37" s="81"/>
      <c r="AK37" s="81"/>
      <c r="AL37" s="81"/>
      <c r="AM37" s="81"/>
      <c r="AN37" s="81"/>
      <c r="AO37" s="81"/>
      <c r="AP37" s="81"/>
      <c r="AQ37" s="81"/>
      <c r="AR37" s="81"/>
      <c r="AS37" s="81"/>
      <c r="AT37" s="81"/>
      <c r="AU37" s="81"/>
      <c r="AV37" s="81"/>
      <c r="AW37" s="81"/>
      <c r="AX37" s="81"/>
      <c r="AY37" s="81"/>
      <c r="AZ37" s="81"/>
    </row>
    <row r="38" spans="1:52" s="51" customFormat="1" ht="84.75" customHeight="1">
      <c r="A38" s="47"/>
      <c r="B38" s="57" t="s">
        <v>190</v>
      </c>
      <c r="C38" s="49"/>
      <c r="D38" s="49"/>
      <c r="E38" s="49"/>
      <c r="F38" s="49"/>
      <c r="G38" s="50"/>
      <c r="H38" s="50"/>
      <c r="I38" s="50"/>
      <c r="J38" s="50"/>
      <c r="K38" s="50"/>
      <c r="L38" s="50"/>
      <c r="M38" s="50"/>
      <c r="N38" s="50"/>
      <c r="O38" s="50"/>
      <c r="P38" s="50"/>
      <c r="Q38" s="50"/>
      <c r="R38" s="79"/>
      <c r="S38" s="79"/>
      <c r="T38" s="79"/>
      <c r="U38" s="79"/>
      <c r="V38" s="50"/>
      <c r="W38" s="50"/>
      <c r="X38" s="50"/>
      <c r="Y38" s="50"/>
      <c r="Z38" s="50"/>
      <c r="AA38" s="50"/>
      <c r="AB38" s="50"/>
      <c r="AC38" s="50"/>
      <c r="AD38" s="50"/>
      <c r="AE38" s="50"/>
      <c r="AF38" s="79"/>
      <c r="AG38" s="79"/>
      <c r="AH38" s="79"/>
      <c r="AI38" s="79"/>
      <c r="AJ38" s="79"/>
      <c r="AK38" s="79"/>
      <c r="AL38" s="79"/>
      <c r="AM38" s="79"/>
      <c r="AN38" s="79"/>
      <c r="AO38" s="79"/>
      <c r="AP38" s="79"/>
      <c r="AQ38" s="79"/>
      <c r="AR38" s="79"/>
      <c r="AS38" s="79"/>
      <c r="AT38" s="79"/>
      <c r="AU38" s="79"/>
      <c r="AV38" s="79"/>
      <c r="AW38" s="79"/>
      <c r="AX38" s="79"/>
      <c r="AY38" s="79"/>
      <c r="AZ38" s="79"/>
    </row>
    <row r="39" spans="1:52" s="56" customFormat="1" ht="75.75" customHeight="1">
      <c r="A39" s="58"/>
      <c r="B39" s="59" t="s">
        <v>191</v>
      </c>
      <c r="C39" s="54"/>
      <c r="D39" s="54"/>
      <c r="E39" s="54"/>
      <c r="F39" s="54"/>
      <c r="G39" s="55"/>
      <c r="H39" s="55"/>
      <c r="I39" s="55"/>
      <c r="J39" s="55"/>
      <c r="K39" s="55"/>
      <c r="L39" s="55"/>
      <c r="M39" s="55"/>
      <c r="N39" s="55"/>
      <c r="O39" s="55"/>
      <c r="P39" s="55"/>
      <c r="Q39" s="55"/>
      <c r="R39" s="82"/>
      <c r="S39" s="82"/>
      <c r="T39" s="82"/>
      <c r="U39" s="82"/>
      <c r="V39" s="55"/>
      <c r="W39" s="55"/>
      <c r="X39" s="55"/>
      <c r="Y39" s="55"/>
      <c r="Z39" s="55"/>
      <c r="AA39" s="55"/>
      <c r="AB39" s="55"/>
      <c r="AC39" s="55"/>
      <c r="AD39" s="55"/>
      <c r="AE39" s="55"/>
      <c r="AF39" s="82"/>
      <c r="AG39" s="82"/>
      <c r="AH39" s="82"/>
      <c r="AI39" s="82"/>
      <c r="AJ39" s="82"/>
      <c r="AK39" s="82"/>
      <c r="AL39" s="82"/>
      <c r="AM39" s="82"/>
      <c r="AN39" s="82"/>
      <c r="AO39" s="82"/>
      <c r="AP39" s="82"/>
      <c r="AQ39" s="82"/>
      <c r="AR39" s="82"/>
      <c r="AS39" s="82"/>
      <c r="AT39" s="82"/>
      <c r="AU39" s="82"/>
      <c r="AV39" s="82"/>
      <c r="AW39" s="82"/>
      <c r="AX39" s="82"/>
      <c r="AY39" s="82"/>
      <c r="AZ39" s="82"/>
    </row>
    <row r="40" spans="1:52" ht="42" customHeight="1">
      <c r="A40" s="52"/>
      <c r="B40" s="53" t="s">
        <v>183</v>
      </c>
      <c r="C40" s="44"/>
      <c r="D40" s="44"/>
      <c r="E40" s="44"/>
      <c r="F40" s="44"/>
      <c r="G40" s="45"/>
      <c r="H40" s="45"/>
      <c r="I40" s="45"/>
      <c r="J40" s="45"/>
      <c r="K40" s="45"/>
      <c r="L40" s="45"/>
      <c r="M40" s="45"/>
      <c r="N40" s="45"/>
      <c r="O40" s="45"/>
      <c r="P40" s="45"/>
      <c r="Q40" s="45"/>
      <c r="R40" s="78"/>
      <c r="S40" s="78"/>
      <c r="T40" s="78"/>
      <c r="U40" s="78"/>
      <c r="V40" s="45"/>
      <c r="W40" s="45"/>
      <c r="X40" s="45"/>
      <c r="Y40" s="45"/>
      <c r="Z40" s="45"/>
      <c r="AA40" s="45"/>
      <c r="AB40" s="45"/>
      <c r="AC40" s="45"/>
      <c r="AD40" s="45"/>
      <c r="AE40" s="45"/>
      <c r="AF40" s="78"/>
      <c r="AG40" s="78"/>
      <c r="AH40" s="78"/>
      <c r="AI40" s="78"/>
      <c r="AJ40" s="78"/>
      <c r="AK40" s="78"/>
      <c r="AL40" s="78"/>
      <c r="AM40" s="78"/>
      <c r="AN40" s="78"/>
      <c r="AO40" s="78"/>
      <c r="AP40" s="78"/>
      <c r="AQ40" s="78"/>
      <c r="AR40" s="78"/>
      <c r="AS40" s="78"/>
      <c r="AT40" s="78"/>
      <c r="AU40" s="78"/>
      <c r="AV40" s="78"/>
      <c r="AW40" s="78"/>
      <c r="AX40" s="78"/>
      <c r="AY40" s="78"/>
      <c r="AZ40" s="78"/>
    </row>
    <row r="41" spans="1:52" s="56" customFormat="1" ht="48" customHeight="1">
      <c r="A41" s="58"/>
      <c r="B41" s="59" t="s">
        <v>192</v>
      </c>
      <c r="C41" s="54"/>
      <c r="D41" s="54"/>
      <c r="E41" s="54"/>
      <c r="F41" s="54"/>
      <c r="G41" s="55"/>
      <c r="H41" s="55"/>
      <c r="I41" s="55"/>
      <c r="J41" s="55"/>
      <c r="K41" s="55"/>
      <c r="L41" s="55"/>
      <c r="M41" s="55"/>
      <c r="N41" s="55"/>
      <c r="O41" s="55"/>
      <c r="P41" s="55"/>
      <c r="Q41" s="55"/>
      <c r="R41" s="82"/>
      <c r="S41" s="82"/>
      <c r="T41" s="82"/>
      <c r="U41" s="82"/>
      <c r="V41" s="55"/>
      <c r="W41" s="55"/>
      <c r="X41" s="55"/>
      <c r="Y41" s="55"/>
      <c r="Z41" s="55"/>
      <c r="AA41" s="55"/>
      <c r="AB41" s="55"/>
      <c r="AC41" s="55"/>
      <c r="AD41" s="55"/>
      <c r="AE41" s="55"/>
      <c r="AF41" s="82"/>
      <c r="AG41" s="82"/>
      <c r="AH41" s="82"/>
      <c r="AI41" s="82"/>
      <c r="AJ41" s="82"/>
      <c r="AK41" s="82"/>
      <c r="AL41" s="82"/>
      <c r="AM41" s="82"/>
      <c r="AN41" s="82"/>
      <c r="AO41" s="82"/>
      <c r="AP41" s="82"/>
      <c r="AQ41" s="82"/>
      <c r="AR41" s="82"/>
      <c r="AS41" s="82"/>
      <c r="AT41" s="82"/>
      <c r="AU41" s="82"/>
      <c r="AV41" s="82"/>
      <c r="AW41" s="82"/>
      <c r="AX41" s="82"/>
      <c r="AY41" s="82"/>
      <c r="AZ41" s="82"/>
    </row>
    <row r="42" spans="1:52" ht="48" customHeight="1">
      <c r="A42" s="52"/>
      <c r="B42" s="53" t="s">
        <v>183</v>
      </c>
      <c r="C42" s="44"/>
      <c r="D42" s="44"/>
      <c r="E42" s="44"/>
      <c r="F42" s="44"/>
      <c r="G42" s="45"/>
      <c r="H42" s="45"/>
      <c r="I42" s="45"/>
      <c r="J42" s="45"/>
      <c r="K42" s="45"/>
      <c r="L42" s="45"/>
      <c r="M42" s="45"/>
      <c r="N42" s="45"/>
      <c r="O42" s="45"/>
      <c r="P42" s="45"/>
      <c r="Q42" s="45"/>
      <c r="R42" s="78"/>
      <c r="S42" s="78"/>
      <c r="T42" s="78"/>
      <c r="U42" s="78"/>
      <c r="V42" s="45"/>
      <c r="W42" s="45"/>
      <c r="X42" s="45"/>
      <c r="Y42" s="45"/>
      <c r="Z42" s="45"/>
      <c r="AA42" s="45"/>
      <c r="AB42" s="45"/>
      <c r="AC42" s="45"/>
      <c r="AD42" s="45"/>
      <c r="AE42" s="45"/>
      <c r="AF42" s="78"/>
      <c r="AG42" s="78"/>
      <c r="AH42" s="78"/>
      <c r="AI42" s="78"/>
      <c r="AJ42" s="78"/>
      <c r="AK42" s="78"/>
      <c r="AL42" s="78"/>
      <c r="AM42" s="78"/>
      <c r="AN42" s="78"/>
      <c r="AO42" s="78"/>
      <c r="AP42" s="78"/>
      <c r="AQ42" s="78"/>
      <c r="AR42" s="78"/>
      <c r="AS42" s="78"/>
      <c r="AT42" s="78"/>
      <c r="AU42" s="78"/>
      <c r="AV42" s="78"/>
      <c r="AW42" s="78"/>
      <c r="AX42" s="78"/>
      <c r="AY42" s="78"/>
      <c r="AZ42" s="78"/>
    </row>
    <row r="43" spans="1:52" ht="69" customHeight="1">
      <c r="A43" s="38" t="s">
        <v>132</v>
      </c>
      <c r="B43" s="43" t="s">
        <v>397</v>
      </c>
      <c r="C43" s="44"/>
      <c r="D43" s="44"/>
      <c r="E43" s="44"/>
      <c r="F43" s="44"/>
      <c r="G43" s="45"/>
      <c r="H43" s="45"/>
      <c r="I43" s="45"/>
      <c r="J43" s="45"/>
      <c r="K43" s="45"/>
      <c r="L43" s="45"/>
      <c r="M43" s="45"/>
      <c r="N43" s="45"/>
      <c r="O43" s="45"/>
      <c r="P43" s="45"/>
      <c r="Q43" s="45"/>
      <c r="R43" s="78"/>
      <c r="S43" s="78"/>
      <c r="T43" s="78"/>
      <c r="U43" s="78"/>
      <c r="V43" s="45"/>
      <c r="W43" s="45"/>
      <c r="X43" s="45"/>
      <c r="Y43" s="45"/>
      <c r="Z43" s="45"/>
      <c r="AA43" s="45"/>
      <c r="AB43" s="45"/>
      <c r="AC43" s="45"/>
      <c r="AD43" s="45"/>
      <c r="AE43" s="45"/>
      <c r="AF43" s="78"/>
      <c r="AG43" s="78"/>
      <c r="AH43" s="78"/>
      <c r="AI43" s="78"/>
      <c r="AJ43" s="78"/>
      <c r="AK43" s="78"/>
      <c r="AL43" s="78"/>
      <c r="AM43" s="78"/>
      <c r="AN43" s="78"/>
      <c r="AO43" s="78"/>
      <c r="AP43" s="78"/>
      <c r="AQ43" s="78"/>
      <c r="AR43" s="78"/>
      <c r="AS43" s="78"/>
      <c r="AT43" s="78"/>
      <c r="AU43" s="78"/>
      <c r="AV43" s="78"/>
      <c r="AW43" s="78"/>
      <c r="AX43" s="78"/>
      <c r="AY43" s="78"/>
      <c r="AZ43" s="78"/>
    </row>
    <row r="44" spans="1:52" s="56" customFormat="1" ht="87.75" customHeight="1">
      <c r="A44" s="47"/>
      <c r="B44" s="57" t="s">
        <v>227</v>
      </c>
      <c r="C44" s="54"/>
      <c r="D44" s="54"/>
      <c r="E44" s="54"/>
      <c r="F44" s="54"/>
      <c r="G44" s="55"/>
      <c r="H44" s="55"/>
      <c r="I44" s="55"/>
      <c r="J44" s="55"/>
      <c r="K44" s="55"/>
      <c r="L44" s="55"/>
      <c r="M44" s="55"/>
      <c r="N44" s="55"/>
      <c r="O44" s="55"/>
      <c r="P44" s="55"/>
      <c r="Q44" s="55"/>
      <c r="R44" s="82"/>
      <c r="S44" s="82"/>
      <c r="T44" s="82"/>
      <c r="U44" s="82"/>
      <c r="V44" s="55"/>
      <c r="W44" s="55"/>
      <c r="X44" s="55"/>
      <c r="Y44" s="55"/>
      <c r="Z44" s="55"/>
      <c r="AA44" s="55"/>
      <c r="AB44" s="55"/>
      <c r="AC44" s="55"/>
      <c r="AD44" s="55"/>
      <c r="AE44" s="55"/>
      <c r="AF44" s="82"/>
      <c r="AG44" s="82"/>
      <c r="AH44" s="82"/>
      <c r="AI44" s="82"/>
      <c r="AJ44" s="82"/>
      <c r="AK44" s="82"/>
      <c r="AL44" s="82"/>
      <c r="AM44" s="82"/>
      <c r="AN44" s="82"/>
      <c r="AO44" s="82"/>
      <c r="AP44" s="82"/>
      <c r="AQ44" s="82"/>
      <c r="AR44" s="82"/>
      <c r="AS44" s="82"/>
      <c r="AT44" s="82"/>
      <c r="AU44" s="82"/>
      <c r="AV44" s="82"/>
      <c r="AW44" s="82"/>
      <c r="AX44" s="82"/>
      <c r="AY44" s="82"/>
      <c r="AZ44" s="82"/>
    </row>
    <row r="45" spans="1:52" s="51" customFormat="1" ht="51" customHeight="1">
      <c r="A45" s="47"/>
      <c r="B45" s="53" t="s">
        <v>183</v>
      </c>
      <c r="C45" s="49"/>
      <c r="D45" s="49"/>
      <c r="E45" s="49"/>
      <c r="F45" s="49"/>
      <c r="G45" s="50"/>
      <c r="H45" s="50"/>
      <c r="I45" s="50"/>
      <c r="J45" s="50"/>
      <c r="K45" s="50"/>
      <c r="L45" s="50"/>
      <c r="M45" s="50"/>
      <c r="N45" s="50"/>
      <c r="O45" s="50"/>
      <c r="P45" s="50"/>
      <c r="Q45" s="50"/>
      <c r="R45" s="79"/>
      <c r="S45" s="79"/>
      <c r="T45" s="79"/>
      <c r="U45" s="79"/>
      <c r="V45" s="50"/>
      <c r="W45" s="50"/>
      <c r="X45" s="50"/>
      <c r="Y45" s="50"/>
      <c r="Z45" s="50"/>
      <c r="AA45" s="50"/>
      <c r="AB45" s="50"/>
      <c r="AC45" s="50"/>
      <c r="AD45" s="50"/>
      <c r="AE45" s="50"/>
      <c r="AF45" s="79"/>
      <c r="AG45" s="79"/>
      <c r="AH45" s="79"/>
      <c r="AI45" s="79"/>
      <c r="AJ45" s="79"/>
      <c r="AK45" s="79"/>
      <c r="AL45" s="79"/>
      <c r="AM45" s="79"/>
      <c r="AN45" s="79"/>
      <c r="AO45" s="79"/>
      <c r="AP45" s="79"/>
      <c r="AQ45" s="79"/>
      <c r="AR45" s="79"/>
      <c r="AS45" s="79"/>
      <c r="AT45" s="79"/>
      <c r="AU45" s="79"/>
      <c r="AV45" s="79"/>
      <c r="AW45" s="79"/>
      <c r="AX45" s="79"/>
      <c r="AY45" s="79"/>
      <c r="AZ45" s="79"/>
    </row>
    <row r="46" spans="1:52" s="56" customFormat="1" ht="54" customHeight="1">
      <c r="A46" s="47"/>
      <c r="B46" s="57" t="s">
        <v>394</v>
      </c>
      <c r="C46" s="54"/>
      <c r="D46" s="54"/>
      <c r="E46" s="54"/>
      <c r="F46" s="54"/>
      <c r="G46" s="55"/>
      <c r="H46" s="55"/>
      <c r="I46" s="55"/>
      <c r="J46" s="55"/>
      <c r="K46" s="55"/>
      <c r="L46" s="55"/>
      <c r="M46" s="55"/>
      <c r="N46" s="55"/>
      <c r="O46" s="55"/>
      <c r="P46" s="55"/>
      <c r="Q46" s="55"/>
      <c r="R46" s="82"/>
      <c r="S46" s="82"/>
      <c r="T46" s="82"/>
      <c r="U46" s="82"/>
      <c r="V46" s="55"/>
      <c r="W46" s="55"/>
      <c r="X46" s="55"/>
      <c r="Y46" s="55"/>
      <c r="Z46" s="55"/>
      <c r="AA46" s="55"/>
      <c r="AB46" s="55"/>
      <c r="AC46" s="55"/>
      <c r="AD46" s="55"/>
      <c r="AE46" s="55"/>
      <c r="AF46" s="82"/>
      <c r="AG46" s="82"/>
      <c r="AH46" s="82"/>
      <c r="AI46" s="82"/>
      <c r="AJ46" s="82"/>
      <c r="AK46" s="82"/>
      <c r="AL46" s="82"/>
      <c r="AM46" s="82"/>
      <c r="AN46" s="82"/>
      <c r="AO46" s="82"/>
      <c r="AP46" s="82"/>
      <c r="AQ46" s="82"/>
      <c r="AR46" s="82"/>
      <c r="AS46" s="82"/>
      <c r="AT46" s="82"/>
      <c r="AU46" s="82"/>
      <c r="AV46" s="82"/>
      <c r="AW46" s="82"/>
      <c r="AX46" s="82"/>
      <c r="AY46" s="82"/>
      <c r="AZ46" s="82"/>
    </row>
    <row r="47" spans="1:52" s="51" customFormat="1" ht="54.75" customHeight="1">
      <c r="A47" s="47"/>
      <c r="B47" s="53" t="s">
        <v>183</v>
      </c>
      <c r="C47" s="49"/>
      <c r="D47" s="49"/>
      <c r="E47" s="49"/>
      <c r="F47" s="49"/>
      <c r="G47" s="50"/>
      <c r="H47" s="50"/>
      <c r="I47" s="50"/>
      <c r="J47" s="50"/>
      <c r="K47" s="50"/>
      <c r="L47" s="50"/>
      <c r="M47" s="50"/>
      <c r="N47" s="50"/>
      <c r="O47" s="50"/>
      <c r="P47" s="50"/>
      <c r="Q47" s="50"/>
      <c r="R47" s="79"/>
      <c r="S47" s="79"/>
      <c r="T47" s="79"/>
      <c r="U47" s="79"/>
      <c r="V47" s="50"/>
      <c r="W47" s="50"/>
      <c r="X47" s="50"/>
      <c r="Y47" s="50"/>
      <c r="Z47" s="50"/>
      <c r="AA47" s="50"/>
      <c r="AB47" s="50"/>
      <c r="AC47" s="50"/>
      <c r="AD47" s="50"/>
      <c r="AE47" s="50"/>
      <c r="AF47" s="79"/>
      <c r="AG47" s="79"/>
      <c r="AH47" s="79"/>
      <c r="AI47" s="79"/>
      <c r="AJ47" s="79"/>
      <c r="AK47" s="79"/>
      <c r="AL47" s="79"/>
      <c r="AM47" s="79"/>
      <c r="AN47" s="79"/>
      <c r="AO47" s="79"/>
      <c r="AP47" s="79"/>
      <c r="AQ47" s="79"/>
      <c r="AR47" s="79"/>
      <c r="AS47" s="79"/>
      <c r="AT47" s="79"/>
      <c r="AU47" s="79"/>
      <c r="AV47" s="79"/>
      <c r="AW47" s="79"/>
      <c r="AX47" s="79"/>
      <c r="AY47" s="79"/>
      <c r="AZ47" s="79"/>
    </row>
    <row r="48" spans="1:52" s="42" customFormat="1" ht="57" customHeight="1" hidden="1">
      <c r="A48" s="38" t="s">
        <v>132</v>
      </c>
      <c r="B48" s="43" t="s">
        <v>262</v>
      </c>
      <c r="C48" s="40"/>
      <c r="D48" s="40"/>
      <c r="E48" s="40"/>
      <c r="F48" s="40"/>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81"/>
    </row>
    <row r="49" spans="1:52" ht="30" customHeight="1" hidden="1">
      <c r="A49" s="52" t="s">
        <v>178</v>
      </c>
      <c r="B49" s="53" t="s">
        <v>179</v>
      </c>
      <c r="C49" s="44"/>
      <c r="D49" s="44"/>
      <c r="E49" s="44"/>
      <c r="F49" s="44"/>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78"/>
    </row>
    <row r="50" spans="1:52" ht="30" customHeight="1" hidden="1">
      <c r="A50" s="52" t="s">
        <v>263</v>
      </c>
      <c r="B50" s="53" t="s">
        <v>179</v>
      </c>
      <c r="C50" s="44"/>
      <c r="D50" s="44"/>
      <c r="E50" s="44"/>
      <c r="F50" s="44"/>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78"/>
    </row>
    <row r="51" spans="1:52" ht="30" customHeight="1" hidden="1">
      <c r="A51" s="52" t="s">
        <v>180</v>
      </c>
      <c r="B51" s="80" t="s">
        <v>181</v>
      </c>
      <c r="C51" s="44"/>
      <c r="D51" s="44"/>
      <c r="E51" s="44"/>
      <c r="F51" s="44"/>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78"/>
    </row>
    <row r="52" spans="1:52" ht="49.5" customHeight="1" hidden="1">
      <c r="A52" s="38" t="s">
        <v>134</v>
      </c>
      <c r="B52" s="43" t="s">
        <v>264</v>
      </c>
      <c r="C52" s="44"/>
      <c r="D52" s="44"/>
      <c r="E52" s="44"/>
      <c r="F52" s="44"/>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78"/>
    </row>
    <row r="53" spans="1:52" ht="30" customHeight="1" hidden="1">
      <c r="A53" s="52" t="s">
        <v>178</v>
      </c>
      <c r="B53" s="53" t="s">
        <v>179</v>
      </c>
      <c r="C53" s="44"/>
      <c r="D53" s="44"/>
      <c r="E53" s="44"/>
      <c r="F53" s="44"/>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78"/>
    </row>
    <row r="54" spans="1:52" ht="30" customHeight="1" hidden="1">
      <c r="A54" s="52" t="s">
        <v>263</v>
      </c>
      <c r="B54" s="53" t="s">
        <v>179</v>
      </c>
      <c r="C54" s="44"/>
      <c r="D54" s="44"/>
      <c r="E54" s="44"/>
      <c r="F54" s="44"/>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78"/>
    </row>
    <row r="55" spans="1:52" ht="30" customHeight="1" hidden="1">
      <c r="A55" s="52" t="s">
        <v>180</v>
      </c>
      <c r="B55" s="80" t="s">
        <v>181</v>
      </c>
      <c r="C55" s="44"/>
      <c r="D55" s="44"/>
      <c r="E55" s="44"/>
      <c r="F55" s="44"/>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78"/>
    </row>
    <row r="56" spans="1:52" s="42" customFormat="1" ht="65.25" customHeight="1" hidden="1">
      <c r="A56" s="38" t="s">
        <v>136</v>
      </c>
      <c r="B56" s="43" t="s">
        <v>265</v>
      </c>
      <c r="C56" s="40"/>
      <c r="D56" s="40"/>
      <c r="E56" s="40"/>
      <c r="F56" s="40"/>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81"/>
    </row>
    <row r="57" spans="1:52" ht="30" customHeight="1" hidden="1">
      <c r="A57" s="52" t="s">
        <v>178</v>
      </c>
      <c r="B57" s="53" t="s">
        <v>179</v>
      </c>
      <c r="C57" s="44"/>
      <c r="D57" s="44"/>
      <c r="E57" s="44"/>
      <c r="F57" s="44"/>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78"/>
    </row>
    <row r="58" spans="1:52" ht="30" customHeight="1" hidden="1">
      <c r="A58" s="52" t="s">
        <v>263</v>
      </c>
      <c r="B58" s="53" t="s">
        <v>179</v>
      </c>
      <c r="C58" s="44"/>
      <c r="D58" s="44"/>
      <c r="E58" s="44"/>
      <c r="F58" s="44"/>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78"/>
    </row>
    <row r="59" spans="1:52" ht="30" customHeight="1" hidden="1">
      <c r="A59" s="52" t="s">
        <v>180</v>
      </c>
      <c r="B59" s="80" t="s">
        <v>181</v>
      </c>
      <c r="C59" s="44"/>
      <c r="D59" s="44"/>
      <c r="E59" s="44"/>
      <c r="F59" s="44"/>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78"/>
    </row>
    <row r="60" spans="1:52" ht="54" customHeight="1" hidden="1">
      <c r="A60" s="38" t="s">
        <v>266</v>
      </c>
      <c r="B60" s="43" t="s">
        <v>267</v>
      </c>
      <c r="C60" s="44"/>
      <c r="D60" s="44"/>
      <c r="E60" s="44"/>
      <c r="F60" s="44"/>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78"/>
    </row>
    <row r="61" spans="1:52" s="51" customFormat="1" ht="30" customHeight="1" hidden="1">
      <c r="A61" s="47" t="s">
        <v>177</v>
      </c>
      <c r="B61" s="48" t="s">
        <v>268</v>
      </c>
      <c r="C61" s="49"/>
      <c r="D61" s="49"/>
      <c r="E61" s="49"/>
      <c r="F61" s="49"/>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79"/>
    </row>
    <row r="62" spans="1:52" ht="30" customHeight="1" hidden="1">
      <c r="A62" s="52" t="s">
        <v>128</v>
      </c>
      <c r="B62" s="53" t="s">
        <v>179</v>
      </c>
      <c r="C62" s="44"/>
      <c r="D62" s="44"/>
      <c r="E62" s="44"/>
      <c r="F62" s="44"/>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78"/>
    </row>
    <row r="63" spans="1:52" ht="30" customHeight="1" hidden="1">
      <c r="A63" s="52" t="s">
        <v>180</v>
      </c>
      <c r="B63" s="80" t="s">
        <v>181</v>
      </c>
      <c r="C63" s="44"/>
      <c r="D63" s="44"/>
      <c r="E63" s="44"/>
      <c r="F63" s="44"/>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78"/>
    </row>
    <row r="64" spans="1:52" s="51" customFormat="1" ht="30" customHeight="1" hidden="1">
      <c r="A64" s="47" t="s">
        <v>182</v>
      </c>
      <c r="B64" s="48" t="s">
        <v>269</v>
      </c>
      <c r="C64" s="49"/>
      <c r="D64" s="49"/>
      <c r="E64" s="49"/>
      <c r="F64" s="49"/>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79"/>
    </row>
    <row r="65" spans="1:52" ht="37.5" customHeight="1" hidden="1">
      <c r="A65" s="52" t="s">
        <v>128</v>
      </c>
      <c r="B65" s="53" t="s">
        <v>179</v>
      </c>
      <c r="C65" s="44"/>
      <c r="D65" s="44"/>
      <c r="E65" s="44"/>
      <c r="F65" s="44"/>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78"/>
    </row>
    <row r="66" spans="1:52" ht="30" customHeight="1" hidden="1">
      <c r="A66" s="52" t="s">
        <v>180</v>
      </c>
      <c r="B66" s="80" t="s">
        <v>181</v>
      </c>
      <c r="C66" s="44"/>
      <c r="D66" s="44"/>
      <c r="E66" s="44"/>
      <c r="F66" s="44"/>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78"/>
    </row>
    <row r="67" spans="1:52" s="51" customFormat="1" ht="30" customHeight="1" hidden="1">
      <c r="A67" s="47" t="s">
        <v>184</v>
      </c>
      <c r="B67" s="48" t="s">
        <v>270</v>
      </c>
      <c r="C67" s="49"/>
      <c r="D67" s="49"/>
      <c r="E67" s="49"/>
      <c r="F67" s="49"/>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79"/>
    </row>
    <row r="68" spans="1:52" ht="30" customHeight="1" hidden="1">
      <c r="A68" s="52" t="s">
        <v>128</v>
      </c>
      <c r="B68" s="53" t="s">
        <v>179</v>
      </c>
      <c r="C68" s="44"/>
      <c r="D68" s="44"/>
      <c r="E68" s="44"/>
      <c r="F68" s="44"/>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78"/>
    </row>
    <row r="69" spans="1:52" ht="30" customHeight="1" hidden="1">
      <c r="A69" s="52" t="s">
        <v>180</v>
      </c>
      <c r="B69" s="80" t="s">
        <v>181</v>
      </c>
      <c r="C69" s="44"/>
      <c r="D69" s="44"/>
      <c r="E69" s="44"/>
      <c r="F69" s="44"/>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78"/>
    </row>
    <row r="70" spans="1:52" ht="72.75" customHeight="1">
      <c r="A70" s="38" t="s">
        <v>193</v>
      </c>
      <c r="B70" s="39" t="s">
        <v>225</v>
      </c>
      <c r="C70" s="44"/>
      <c r="D70" s="44"/>
      <c r="E70" s="44"/>
      <c r="F70" s="44"/>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78"/>
    </row>
    <row r="71" spans="1:52" ht="52.5" customHeight="1">
      <c r="A71" s="52"/>
      <c r="B71" s="53" t="s">
        <v>194</v>
      </c>
      <c r="C71" s="44"/>
      <c r="D71" s="44"/>
      <c r="E71" s="44"/>
      <c r="F71" s="44"/>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78"/>
    </row>
    <row r="72" spans="1:52" ht="9" customHeight="1">
      <c r="A72" s="52"/>
      <c r="B72" s="43"/>
      <c r="C72" s="44"/>
      <c r="D72" s="44"/>
      <c r="E72" s="44"/>
      <c r="F72" s="44"/>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78"/>
    </row>
    <row r="73" spans="1:51" ht="0.75" customHeight="1" hidden="1">
      <c r="A73" s="101"/>
      <c r="B73" s="102"/>
      <c r="C73" s="103"/>
      <c r="D73" s="103"/>
      <c r="E73" s="103"/>
      <c r="F73" s="103"/>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row>
    <row r="74" spans="1:51" ht="0.75" customHeight="1" hidden="1">
      <c r="A74" s="89"/>
      <c r="B74" s="87"/>
      <c r="C74" s="74"/>
      <c r="D74" s="74"/>
      <c r="E74" s="74"/>
      <c r="F74" s="74"/>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row>
    <row r="75" spans="1:51" ht="0.75" customHeight="1" hidden="1">
      <c r="A75" s="89"/>
      <c r="B75" s="87"/>
      <c r="C75" s="74"/>
      <c r="D75" s="74"/>
      <c r="E75" s="74"/>
      <c r="F75" s="74"/>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row>
    <row r="76" spans="1:51" ht="0.75" customHeight="1" hidden="1">
      <c r="A76" s="89"/>
      <c r="B76" s="87"/>
      <c r="C76" s="74"/>
      <c r="D76" s="74"/>
      <c r="E76" s="74"/>
      <c r="F76" s="74"/>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row>
    <row r="77" spans="1:51" ht="0.75" customHeight="1" hidden="1">
      <c r="A77" s="89"/>
      <c r="B77" s="87"/>
      <c r="C77" s="74"/>
      <c r="D77" s="74"/>
      <c r="E77" s="74"/>
      <c r="F77" s="74"/>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row>
    <row r="78" spans="1:51" ht="0.75" customHeight="1" hidden="1">
      <c r="A78" s="89"/>
      <c r="B78" s="87"/>
      <c r="C78" s="74"/>
      <c r="D78" s="74"/>
      <c r="E78" s="74"/>
      <c r="F78" s="74"/>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row>
    <row r="79" spans="1:51" ht="0.75" customHeight="1" hidden="1">
      <c r="A79" s="89"/>
      <c r="B79" s="87"/>
      <c r="C79" s="74"/>
      <c r="D79" s="74"/>
      <c r="E79" s="74"/>
      <c r="F79" s="74"/>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row>
    <row r="80" spans="1:51" ht="0.75" customHeight="1" hidden="1">
      <c r="A80" s="89"/>
      <c r="B80" s="87"/>
      <c r="C80" s="74"/>
      <c r="D80" s="74"/>
      <c r="E80" s="74"/>
      <c r="F80" s="74"/>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row>
    <row r="81" spans="1:51" ht="0.75" customHeight="1" hidden="1">
      <c r="A81" s="89"/>
      <c r="B81" s="87"/>
      <c r="C81" s="74"/>
      <c r="D81" s="74"/>
      <c r="E81" s="74"/>
      <c r="F81" s="74"/>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row>
    <row r="82" spans="1:51" ht="0.75" customHeight="1" hidden="1">
      <c r="A82" s="89"/>
      <c r="B82" s="87"/>
      <c r="C82" s="74"/>
      <c r="D82" s="74"/>
      <c r="E82" s="74"/>
      <c r="F82" s="74"/>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row>
    <row r="83" spans="1:51" ht="0.75" customHeight="1" hidden="1">
      <c r="A83" s="89"/>
      <c r="B83" s="87"/>
      <c r="C83" s="74"/>
      <c r="D83" s="74"/>
      <c r="E83" s="74"/>
      <c r="F83" s="74"/>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row>
    <row r="84" spans="1:51" ht="0.75" customHeight="1" hidden="1">
      <c r="A84" s="89"/>
      <c r="B84" s="87"/>
      <c r="C84" s="74"/>
      <c r="D84" s="74"/>
      <c r="E84" s="74"/>
      <c r="F84" s="74"/>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row>
    <row r="85" spans="1:51" ht="0.75" customHeight="1">
      <c r="A85" s="89"/>
      <c r="B85" s="87"/>
      <c r="C85" s="74"/>
      <c r="D85" s="74"/>
      <c r="E85" s="74"/>
      <c r="F85" s="74"/>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row>
    <row r="86" spans="1:51" ht="33" customHeight="1" hidden="1">
      <c r="A86" s="89"/>
      <c r="B86" s="105" t="s">
        <v>229</v>
      </c>
      <c r="C86" s="74"/>
      <c r="D86" s="74"/>
      <c r="E86" s="74"/>
      <c r="F86" s="74"/>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row>
    <row r="87" spans="2:51" ht="31.5" customHeight="1">
      <c r="B87" s="444"/>
      <c r="C87" s="444"/>
      <c r="D87" s="444"/>
      <c r="E87" s="444"/>
      <c r="F87" s="444"/>
      <c r="G87" s="444"/>
      <c r="H87" s="444"/>
      <c r="I87" s="444"/>
      <c r="J87" s="444"/>
      <c r="K87" s="444"/>
      <c r="L87" s="444"/>
      <c r="M87" s="444"/>
      <c r="N87" s="444"/>
      <c r="O87" s="93"/>
      <c r="P87" s="93"/>
      <c r="Q87" s="93"/>
      <c r="R87" s="93"/>
      <c r="S87" s="93"/>
      <c r="T87" s="93"/>
      <c r="U87" s="93"/>
      <c r="V87" s="93"/>
      <c r="W87" s="93"/>
      <c r="X87" s="93"/>
      <c r="Y87" s="93"/>
      <c r="Z87" s="93"/>
      <c r="AA87" s="93"/>
      <c r="AB87" s="93"/>
      <c r="AC87" s="93"/>
      <c r="AD87" s="93"/>
      <c r="AE87" s="93"/>
      <c r="AF87" s="46"/>
      <c r="AG87" s="46"/>
      <c r="AH87" s="46"/>
      <c r="AI87" s="93"/>
      <c r="AJ87" s="93"/>
      <c r="AK87" s="46"/>
      <c r="AL87" s="46"/>
      <c r="AM87" s="46"/>
      <c r="AN87" s="93"/>
      <c r="AO87" s="93"/>
      <c r="AP87" s="93"/>
      <c r="AQ87" s="93"/>
      <c r="AR87" s="93"/>
      <c r="AS87" s="93"/>
      <c r="AT87" s="93"/>
      <c r="AU87" s="93"/>
      <c r="AV87" s="93"/>
      <c r="AW87" s="93"/>
      <c r="AX87" s="93"/>
      <c r="AY87" s="93"/>
    </row>
    <row r="88" ht="19.5" customHeight="1"/>
    <row r="89" ht="19.5" customHeight="1"/>
    <row r="90" ht="19.5" customHeight="1"/>
    <row r="91" spans="1:51" ht="19.5" customHeight="1">
      <c r="A91" s="91"/>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row>
    <row r="92" spans="1:51" ht="19.5" customHeight="1">
      <c r="A92" s="91"/>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row>
    <row r="93" spans="1:51" ht="19.5" customHeight="1">
      <c r="A93" s="91"/>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row>
    <row r="94" spans="1:51" ht="19.5" customHeight="1">
      <c r="A94" s="91"/>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row>
    <row r="95" spans="1:51" ht="19.5" customHeight="1">
      <c r="A95" s="91"/>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row>
    <row r="96" spans="1:51" ht="19.5" customHeight="1">
      <c r="A96" s="91"/>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row>
    <row r="97" spans="1:51" ht="19.5" customHeight="1">
      <c r="A97" s="91"/>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row>
    <row r="98" spans="1:51" ht="19.5" customHeight="1">
      <c r="A98" s="91"/>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row>
    <row r="99" spans="1:51" ht="19.5" customHeight="1">
      <c r="A99" s="91"/>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row>
    <row r="100" spans="1:51" ht="19.5" customHeight="1">
      <c r="A100" s="91"/>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row>
    <row r="101" spans="1:51" ht="18.75">
      <c r="A101" s="91"/>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row>
    <row r="102" spans="1:51" ht="18.75">
      <c r="A102" s="91"/>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row>
    <row r="103" spans="1:51" ht="18.75">
      <c r="A103" s="91"/>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row>
    <row r="104" spans="1:51" ht="18.75">
      <c r="A104" s="91"/>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row>
    <row r="105" spans="1:51" ht="18.75">
      <c r="A105" s="91"/>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row>
    <row r="106" spans="1:51" ht="18.75">
      <c r="A106" s="91"/>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row>
    <row r="107" spans="1:51" ht="18.75">
      <c r="A107" s="91"/>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row>
    <row r="108" spans="1:51" ht="18.75">
      <c r="A108" s="91"/>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row>
    <row r="109" spans="1:51" ht="18.75">
      <c r="A109" s="91"/>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row>
    <row r="110" spans="1:51" ht="18.75">
      <c r="A110" s="91"/>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row>
    <row r="111" spans="1:51" ht="18.75">
      <c r="A111" s="91"/>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row>
    <row r="112" spans="1:51" ht="18.75">
      <c r="A112" s="91"/>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row>
    <row r="113" spans="1:51" ht="18.75">
      <c r="A113" s="91"/>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row>
    <row r="114" spans="1:51" ht="18.75">
      <c r="A114" s="91"/>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row>
    <row r="115" spans="1:51" ht="18.75">
      <c r="A115" s="91"/>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row>
    <row r="116" spans="1:51" ht="18.75">
      <c r="A116" s="91"/>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row>
    <row r="117" spans="1:51" ht="18.75">
      <c r="A117" s="91"/>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row>
    <row r="118" spans="1:51" ht="18.75">
      <c r="A118" s="91"/>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row>
    <row r="119" spans="1:51" ht="18.75">
      <c r="A119" s="91"/>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row>
    <row r="120" spans="1:51" ht="18.75">
      <c r="A120" s="91"/>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row>
    <row r="121" spans="1:51" ht="18.75">
      <c r="A121" s="91"/>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row>
    <row r="122" spans="1:51" ht="18.75">
      <c r="A122" s="91"/>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row>
    <row r="123" spans="1:51" ht="18.75">
      <c r="A123" s="91"/>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row>
    <row r="124" spans="1:51" ht="18.75">
      <c r="A124" s="91"/>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row>
    <row r="125" spans="1:51" ht="18.75">
      <c r="A125" s="91"/>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row>
    <row r="126" spans="1:51" ht="18.75">
      <c r="A126" s="91"/>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row>
    <row r="127" spans="1:51" ht="18.75">
      <c r="A127" s="91"/>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row>
    <row r="128" spans="1:51" ht="18.75">
      <c r="A128" s="91"/>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row>
    <row r="129" spans="1:51" ht="18.75">
      <c r="A129" s="91"/>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row>
    <row r="130" spans="1:51" ht="18.75">
      <c r="A130" s="91"/>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row>
    <row r="131" spans="1:51" ht="18.75">
      <c r="A131" s="91"/>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row>
    <row r="132" spans="1:51" ht="18.75">
      <c r="A132" s="91"/>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row>
    <row r="133" spans="1:51" ht="18.75">
      <c r="A133" s="91"/>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row>
    <row r="134" spans="1:51" ht="18.75">
      <c r="A134" s="91"/>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row>
    <row r="135" spans="1:51" ht="18.75">
      <c r="A135" s="91"/>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row>
    <row r="136" spans="1:51" ht="18.75">
      <c r="A136" s="91"/>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row>
    <row r="137" spans="1:51" ht="18.75">
      <c r="A137" s="91"/>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row>
    <row r="138" spans="1:51" ht="18.75">
      <c r="A138" s="91"/>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row>
    <row r="139" spans="1:51" ht="18.75">
      <c r="A139" s="91"/>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row>
    <row r="140" spans="1:51" ht="18.75">
      <c r="A140" s="91"/>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row>
    <row r="141" spans="1:51" ht="18.75">
      <c r="A141" s="91"/>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row>
    <row r="142" spans="1:51" ht="18.75">
      <c r="A142" s="91"/>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row>
    <row r="143" spans="1:51" ht="18.75">
      <c r="A143" s="91"/>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row>
    <row r="144" spans="1:51" ht="18.75">
      <c r="A144" s="91"/>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row>
    <row r="145" spans="1:51" ht="18.75">
      <c r="A145" s="91"/>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row>
    <row r="146" spans="1:51" ht="18.75">
      <c r="A146" s="91"/>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row>
    <row r="147" spans="1:51" ht="18.75">
      <c r="A147" s="91"/>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row>
    <row r="148" spans="1:51" ht="18.75">
      <c r="A148" s="91"/>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row>
    <row r="149" spans="1:51" ht="18.75">
      <c r="A149" s="91"/>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row>
    <row r="150" spans="1:51" ht="18.75">
      <c r="A150" s="91"/>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row>
    <row r="151" spans="1:51" ht="18.75">
      <c r="A151" s="91"/>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row>
    <row r="152" spans="1:51" ht="18.75">
      <c r="A152" s="91"/>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row>
    <row r="153" spans="1:51" ht="18.75">
      <c r="A153" s="91"/>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row>
    <row r="154" spans="1:51" ht="18.75">
      <c r="A154" s="91"/>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row>
    <row r="155" spans="1:51" ht="18.75">
      <c r="A155" s="91"/>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row>
    <row r="156" spans="1:51" ht="18.75">
      <c r="A156" s="91"/>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row>
    <row r="157" spans="1:51" ht="18.75">
      <c r="A157" s="91"/>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row>
    <row r="158" spans="1:51" ht="18.75">
      <c r="A158" s="91"/>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row>
    <row r="159" spans="1:51" ht="18.75">
      <c r="A159" s="91"/>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row>
    <row r="160" spans="1:51" ht="18.75">
      <c r="A160" s="91"/>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row>
    <row r="161" spans="1:51" ht="18.75">
      <c r="A161" s="91"/>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row>
    <row r="162" spans="1:51" ht="18.75">
      <c r="A162" s="91"/>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row>
    <row r="163" spans="1:51" ht="18.75">
      <c r="A163" s="91"/>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row>
    <row r="164" spans="1:51" ht="18.75">
      <c r="A164" s="91"/>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row>
    <row r="165" spans="1:51" ht="18.75">
      <c r="A165" s="91"/>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row>
    <row r="166" spans="1:51" ht="18.75">
      <c r="A166" s="91"/>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row>
    <row r="167" spans="1:51" ht="18.75">
      <c r="A167" s="91"/>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row>
    <row r="168" spans="1:51" ht="18.75">
      <c r="A168" s="91"/>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row>
    <row r="169" spans="1:51" ht="18.75">
      <c r="A169" s="91"/>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row>
    <row r="170" spans="1:51" ht="18.75">
      <c r="A170" s="91"/>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row>
    <row r="171" spans="1:51" ht="18.75">
      <c r="A171" s="91"/>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row>
    <row r="172" spans="1:51" ht="18.75">
      <c r="A172" s="91"/>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row>
    <row r="173" spans="1:51" ht="18.75">
      <c r="A173" s="91"/>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row>
    <row r="174" spans="1:51" ht="18.75">
      <c r="A174" s="91"/>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row>
    <row r="175" spans="1:51" ht="18.75">
      <c r="A175" s="91"/>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row>
    <row r="176" spans="1:51" ht="18.75">
      <c r="A176" s="91"/>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row>
    <row r="177" spans="1:51" ht="18.75">
      <c r="A177" s="91"/>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row>
    <row r="178" spans="1:51" ht="18.75">
      <c r="A178" s="91"/>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row>
    <row r="179" spans="1:51" ht="18.75">
      <c r="A179" s="91"/>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row>
    <row r="180" spans="1:51" ht="18.75">
      <c r="A180" s="91"/>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row>
    <row r="181" spans="1:51" ht="18.75">
      <c r="A181" s="91"/>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row>
    <row r="182" spans="1:51" ht="18.75">
      <c r="A182" s="91"/>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row>
    <row r="183" spans="1:51" ht="18.75">
      <c r="A183" s="91"/>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row>
    <row r="184" spans="1:51" ht="18.75">
      <c r="A184" s="91"/>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row>
    <row r="185" spans="1:51" ht="18.75">
      <c r="A185" s="91"/>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row>
    <row r="186" spans="1:51" ht="18.75">
      <c r="A186" s="91"/>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row>
    <row r="187" spans="1:51" ht="18.75">
      <c r="A187" s="91"/>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row>
    <row r="188" spans="1:51" ht="18.75">
      <c r="A188" s="91"/>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row>
    <row r="189" spans="1:51" ht="18.75">
      <c r="A189" s="91"/>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row>
    <row r="190" spans="1:51" ht="18.75">
      <c r="A190" s="91"/>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row>
    <row r="191" spans="1:51" ht="18.75">
      <c r="A191" s="91"/>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row>
    <row r="192" spans="1:51" ht="18.75">
      <c r="A192" s="91"/>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row>
    <row r="193" spans="1:51" ht="18.75">
      <c r="A193" s="91"/>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row>
    <row r="194" spans="1:51" ht="18.75">
      <c r="A194" s="91"/>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row>
    <row r="195" spans="1:51" ht="18.75">
      <c r="A195" s="91"/>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row>
    <row r="196" spans="1:51" ht="18.75">
      <c r="A196" s="91"/>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row>
    <row r="197" spans="1:51" ht="18.75">
      <c r="A197" s="91"/>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row>
    <row r="198" spans="1:51" ht="18.75">
      <c r="A198" s="91"/>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row>
    <row r="199" spans="1:51" ht="18.75">
      <c r="A199" s="91"/>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row>
    <row r="200" spans="1:51" ht="18.75">
      <c r="A200" s="91"/>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row>
    <row r="201" spans="1:51" ht="18.75">
      <c r="A201" s="91"/>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row>
    <row r="202" spans="1:51" ht="18.75">
      <c r="A202" s="91"/>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row>
    <row r="203" spans="1:51" ht="18.75">
      <c r="A203" s="91"/>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row>
    <row r="204" spans="1:51" ht="18.75">
      <c r="A204" s="91"/>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row>
    <row r="205" spans="1:51" ht="18.75">
      <c r="A205" s="91"/>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row>
    <row r="206" spans="1:51" ht="18.75">
      <c r="A206" s="91"/>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row>
    <row r="207" spans="1:51" ht="18.75">
      <c r="A207" s="91"/>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row>
    <row r="208" spans="1:51" ht="18.75">
      <c r="A208" s="91"/>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row>
    <row r="209" spans="1:51" ht="18.75">
      <c r="A209" s="91"/>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row>
    <row r="210" spans="1:51" ht="18.75">
      <c r="A210" s="91"/>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row>
    <row r="211" spans="1:51" ht="18.75">
      <c r="A211" s="91"/>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row>
    <row r="212" spans="1:51" ht="18.75">
      <c r="A212" s="91"/>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row>
    <row r="213" spans="1:51" ht="18.75">
      <c r="A213" s="91"/>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row>
    <row r="214" spans="1:51" ht="18.75">
      <c r="A214" s="91"/>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row>
    <row r="215" spans="1:51" ht="18.75">
      <c r="A215" s="91"/>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row>
    <row r="216" spans="1:51" ht="18.75">
      <c r="A216" s="91"/>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row>
    <row r="217" spans="1:51" ht="18.75">
      <c r="A217" s="91"/>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row>
    <row r="218" spans="1:51" ht="18.75">
      <c r="A218" s="91"/>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row>
    <row r="219" spans="1:51" ht="18.75">
      <c r="A219" s="91"/>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row>
    <row r="220" spans="1:51" ht="18.75">
      <c r="A220" s="91"/>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row>
    <row r="221" spans="1:51" ht="18.75">
      <c r="A221" s="91"/>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row>
    <row r="222" spans="1:51" ht="18.75">
      <c r="A222" s="91"/>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row>
    <row r="223" spans="1:51" ht="18.75">
      <c r="A223" s="91"/>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row>
    <row r="224" spans="1:51" ht="18.75">
      <c r="A224" s="91"/>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row>
    <row r="225" spans="1:51" ht="18.75">
      <c r="A225" s="91"/>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row>
    <row r="226" spans="1:51" ht="18.75">
      <c r="A226" s="91"/>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row>
    <row r="227" spans="1:51" ht="18.75">
      <c r="A227" s="91"/>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row>
    <row r="228" spans="1:51" ht="18.75">
      <c r="A228" s="91"/>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row>
    <row r="229" spans="1:51" ht="18.75">
      <c r="A229" s="91"/>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row>
    <row r="230" spans="1:51" ht="18.75">
      <c r="A230" s="91"/>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row>
    <row r="231" spans="1:51" ht="18.75">
      <c r="A231" s="91"/>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row>
    <row r="232" spans="1:51" ht="18.75">
      <c r="A232" s="91"/>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row>
    <row r="233" spans="1:51" ht="18.75">
      <c r="A233" s="91"/>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row>
    <row r="234" spans="1:51" ht="18.75">
      <c r="A234" s="91"/>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row>
    <row r="235" spans="1:51" ht="18.75">
      <c r="A235" s="91"/>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row>
    <row r="236" spans="1:51" ht="18.75">
      <c r="A236" s="91"/>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row>
    <row r="237" spans="1:51" ht="18.75">
      <c r="A237" s="91"/>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row>
    <row r="238" spans="1:51" ht="18.75">
      <c r="A238" s="91"/>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row>
    <row r="239" spans="1:51" ht="18.75">
      <c r="A239" s="91"/>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row>
    <row r="240" spans="1:51" ht="18.75">
      <c r="A240" s="91"/>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row>
    <row r="241" spans="1:51" ht="18.75">
      <c r="A241" s="91"/>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row>
    <row r="242" spans="1:51" ht="18.75">
      <c r="A242" s="91"/>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row>
    <row r="243" spans="1:51" ht="18.75">
      <c r="A243" s="91"/>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row>
    <row r="244" spans="1:51" ht="18.75">
      <c r="A244" s="91"/>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row>
    <row r="245" spans="1:51" ht="18.75">
      <c r="A245" s="91"/>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row>
    <row r="246" spans="1:51" ht="18.75">
      <c r="A246" s="91"/>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row>
    <row r="247" spans="1:51" ht="18.75">
      <c r="A247" s="91"/>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row>
    <row r="248" spans="1:51" ht="18.75">
      <c r="A248" s="91"/>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row>
    <row r="249" spans="1:51" ht="18.75">
      <c r="A249" s="91"/>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row>
    <row r="250" spans="1:51" ht="18.75">
      <c r="A250" s="91"/>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row>
    <row r="251" spans="1:51" ht="18.75">
      <c r="A251" s="91"/>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row>
    <row r="252" spans="1:51" ht="18.75">
      <c r="A252" s="91"/>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row>
    <row r="253" spans="1:51" ht="18.75">
      <c r="A253" s="91"/>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row>
    <row r="254" spans="1:51" ht="18.75">
      <c r="A254" s="91"/>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row>
    <row r="255" spans="1:51" ht="18.75">
      <c r="A255" s="91"/>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row>
    <row r="256" spans="1:51" ht="18.75">
      <c r="A256" s="91"/>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row>
    <row r="257" spans="1:51" ht="18.75">
      <c r="A257" s="91"/>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row>
    <row r="258" spans="1:51" ht="18.75">
      <c r="A258" s="91"/>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row>
    <row r="259" spans="1:51" ht="18.75">
      <c r="A259" s="91"/>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row>
    <row r="260" spans="1:51" ht="18.75">
      <c r="A260" s="91"/>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row>
    <row r="261" spans="1:51" ht="18.75">
      <c r="A261" s="91"/>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row>
    <row r="262" spans="1:51" ht="18.75">
      <c r="A262" s="91"/>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row>
    <row r="263" spans="1:51" ht="18.75">
      <c r="A263" s="91"/>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row>
    <row r="264" spans="1:51" ht="18.75">
      <c r="A264" s="91"/>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row>
    <row r="265" spans="1:51" ht="18.75">
      <c r="A265" s="91"/>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row>
    <row r="266" spans="1:51" ht="18.75">
      <c r="A266" s="91"/>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row>
    <row r="267" spans="1:51" ht="18.75">
      <c r="A267" s="91"/>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row>
    <row r="268" spans="1:51" ht="18.75">
      <c r="A268" s="91"/>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row>
    <row r="269" spans="1:51" ht="18.75">
      <c r="A269" s="91"/>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row>
    <row r="270" spans="1:51" ht="18.75">
      <c r="A270" s="91"/>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row>
    <row r="271" spans="1:51" ht="18.75">
      <c r="A271" s="91"/>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row>
    <row r="272" spans="1:51" ht="18.75">
      <c r="A272" s="91"/>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row>
    <row r="273" spans="1:51" ht="18.75">
      <c r="A273" s="91"/>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row>
    <row r="274" spans="1:51" ht="18.75">
      <c r="A274" s="91"/>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row>
    <row r="275" spans="1:51" ht="18.75">
      <c r="A275" s="91"/>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row>
    <row r="276" spans="1:51" ht="18.75">
      <c r="A276" s="91"/>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row>
    <row r="277" spans="1:51" ht="18.75">
      <c r="A277" s="91"/>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row>
    <row r="278" spans="1:51" ht="18.75">
      <c r="A278" s="91"/>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row>
    <row r="279" spans="1:51" ht="18.75">
      <c r="A279" s="91"/>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row>
    <row r="280" spans="1:51" ht="18.75">
      <c r="A280" s="91"/>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row>
    <row r="281" spans="1:51" ht="18.75">
      <c r="A281" s="91"/>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row>
    <row r="282" spans="1:51" ht="18.75">
      <c r="A282" s="91"/>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row>
    <row r="283" spans="1:51" ht="18.75">
      <c r="A283" s="91"/>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row>
    <row r="284" spans="1:51" ht="18.75">
      <c r="A284" s="91"/>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row>
    <row r="285" spans="1:51" ht="18.75">
      <c r="A285" s="91"/>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row>
    <row r="286" spans="1:51" ht="18.75">
      <c r="A286" s="91"/>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row>
    <row r="287" spans="1:51" ht="18.75">
      <c r="A287" s="91"/>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row>
    <row r="288" spans="1:51" ht="18.75">
      <c r="A288" s="91"/>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row>
    <row r="289" spans="1:51" ht="18.75">
      <c r="A289" s="91"/>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row>
    <row r="290" spans="1:51" ht="18.75">
      <c r="A290" s="91"/>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row>
    <row r="291" spans="1:51" ht="18.75">
      <c r="A291" s="91"/>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row>
    <row r="292" spans="1:51" ht="18.75">
      <c r="A292" s="91"/>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row>
    <row r="293" spans="1:51" ht="18.75">
      <c r="A293" s="91"/>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row>
    <row r="294" spans="1:51" ht="18.75">
      <c r="A294" s="91"/>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row>
    <row r="295" spans="1:51" ht="18.75">
      <c r="A295" s="91"/>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row>
    <row r="296" spans="1:51" ht="18.75">
      <c r="A296" s="91"/>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row>
    <row r="297" spans="1:51" ht="18.75">
      <c r="A297" s="91"/>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row>
    <row r="298" spans="1:51" ht="18.75">
      <c r="A298" s="91"/>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row>
    <row r="299" spans="1:51" ht="18.75">
      <c r="A299" s="91"/>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row>
    <row r="300" spans="1:51" ht="18.75">
      <c r="A300" s="9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row>
    <row r="301" spans="1:51" ht="18.75">
      <c r="A301" s="91"/>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row>
    <row r="302" spans="1:51" ht="18.75">
      <c r="A302" s="91"/>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row>
    <row r="303" spans="1:51" ht="18.75">
      <c r="A303" s="91"/>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row>
    <row r="304" spans="1:51" ht="18.75">
      <c r="A304" s="91"/>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row>
    <row r="305" spans="1:51" ht="18.75">
      <c r="A305" s="91"/>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row>
    <row r="306" spans="1:51" ht="18.75">
      <c r="A306" s="91"/>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row>
    <row r="307" spans="1:51" ht="18.75">
      <c r="A307" s="91"/>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row>
    <row r="308" spans="1:51" ht="18.75">
      <c r="A308" s="91"/>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row>
    <row r="309" spans="1:51" ht="18.75">
      <c r="A309" s="91"/>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row>
    <row r="310" spans="1:51" ht="18.75">
      <c r="A310" s="91"/>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row>
    <row r="311" spans="1:51" ht="18.75">
      <c r="A311" s="91"/>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row>
    <row r="312" spans="1:51" ht="18.75">
      <c r="A312" s="91"/>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row>
    <row r="313" spans="1:51" ht="18.75">
      <c r="A313" s="91"/>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row>
    <row r="314" spans="1:51" ht="18.75">
      <c r="A314" s="91"/>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row>
    <row r="315" spans="1:51" ht="18.75">
      <c r="A315" s="91"/>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row>
    <row r="316" spans="1:51" ht="18.75">
      <c r="A316" s="91"/>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row>
    <row r="317" spans="1:51" ht="18.75">
      <c r="A317" s="91"/>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row>
    <row r="318" spans="1:51" ht="18.75">
      <c r="A318" s="91"/>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row>
    <row r="319" spans="1:51" ht="18.75">
      <c r="A319" s="91"/>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row>
    <row r="320" spans="1:51" ht="18.75">
      <c r="A320" s="91"/>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row>
    <row r="321" spans="1:51" ht="18.75">
      <c r="A321" s="91"/>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row>
    <row r="322" spans="1:51" ht="18.75">
      <c r="A322" s="91"/>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row>
    <row r="323" spans="1:51" ht="18.75">
      <c r="A323" s="91"/>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row>
    <row r="324" spans="1:51" ht="18.75">
      <c r="A324" s="91"/>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row>
    <row r="325" spans="1:51" ht="18.75">
      <c r="A325" s="91"/>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row>
    <row r="326" spans="1:51" ht="18.75">
      <c r="A326" s="91"/>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row>
    <row r="327" spans="1:51" ht="18.75">
      <c r="A327" s="91"/>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row>
    <row r="328" spans="1:51" ht="18.75">
      <c r="A328" s="91"/>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row>
    <row r="329" spans="1:51" ht="18.75">
      <c r="A329" s="91"/>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row>
    <row r="330" spans="1:51" ht="18.75">
      <c r="A330" s="91"/>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row>
    <row r="331" spans="1:51" ht="18.75">
      <c r="A331" s="91"/>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row>
    <row r="332" spans="1:51" ht="18.75">
      <c r="A332" s="91"/>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row>
    <row r="333" spans="1:51" ht="18.75">
      <c r="A333" s="91"/>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row>
    <row r="334" spans="1:51" ht="18.75">
      <c r="A334" s="91"/>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row>
    <row r="335" spans="1:51" ht="18.75">
      <c r="A335" s="91"/>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row>
    <row r="336" spans="1:51" ht="18.75">
      <c r="A336" s="91"/>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row>
    <row r="337" spans="1:51" ht="18.75">
      <c r="A337" s="91"/>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row>
    <row r="338" spans="1:51" ht="18.75">
      <c r="A338" s="91"/>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row>
    <row r="339" spans="1:51" ht="18.75">
      <c r="A339" s="91"/>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row>
    <row r="340" spans="1:51" ht="18.75">
      <c r="A340" s="91"/>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row>
    <row r="341" spans="1:51" ht="18.75">
      <c r="A341" s="91"/>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row>
    <row r="342" spans="1:51" ht="18.75">
      <c r="A342" s="91"/>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row>
    <row r="343" spans="1:51" ht="18.75">
      <c r="A343" s="91"/>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row>
    <row r="344" spans="1:51" ht="18.75">
      <c r="A344" s="91"/>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row>
    <row r="345" spans="1:51" ht="18.75">
      <c r="A345" s="91"/>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row>
    <row r="346" spans="1:51" ht="18.75">
      <c r="A346" s="91"/>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row>
    <row r="347" spans="1:51" ht="18.75">
      <c r="A347" s="91"/>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row>
    <row r="348" spans="1:51" ht="18.75">
      <c r="A348" s="91"/>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row>
    <row r="349" spans="1:51" ht="18.75">
      <c r="A349" s="91"/>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row>
    <row r="350" spans="1:51" ht="18.75">
      <c r="A350" s="91"/>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row>
    <row r="351" spans="1:51" ht="18.75">
      <c r="A351" s="91"/>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row>
    <row r="352" spans="1:51" ht="18.75">
      <c r="A352" s="91"/>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row>
    <row r="353" spans="1:51" ht="18.75">
      <c r="A353" s="91"/>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row>
    <row r="354" spans="1:51" ht="18.75">
      <c r="A354" s="91"/>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row>
    <row r="355" spans="1:51" ht="18.75">
      <c r="A355" s="91"/>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row>
    <row r="356" spans="1:51" ht="18.75">
      <c r="A356" s="91"/>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row>
    <row r="357" spans="1:51" ht="18.75">
      <c r="A357" s="91"/>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row>
    <row r="358" spans="1:51" ht="18.75">
      <c r="A358" s="91"/>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row>
    <row r="359" spans="1:51" ht="18.75">
      <c r="A359" s="91"/>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row>
    <row r="360" spans="1:51" ht="18.75">
      <c r="A360" s="91"/>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row>
    <row r="361" spans="1:51" ht="18.75">
      <c r="A361" s="91"/>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row>
    <row r="362" spans="1:51" ht="18.75">
      <c r="A362" s="91"/>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row>
    <row r="363" spans="1:51" ht="18.75">
      <c r="A363" s="91"/>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row>
    <row r="364" spans="1:51" ht="18.75">
      <c r="A364" s="91"/>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row>
    <row r="365" spans="1:51" ht="18.75">
      <c r="A365" s="91"/>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row>
    <row r="366" spans="1:51" ht="18.75">
      <c r="A366" s="91"/>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row>
    <row r="367" spans="1:51" ht="18.75">
      <c r="A367" s="91"/>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row>
    <row r="368" spans="1:51" ht="18.75">
      <c r="A368" s="91"/>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row>
    <row r="369" spans="1:51" ht="18.75">
      <c r="A369" s="91"/>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row>
    <row r="370" spans="1:51" ht="18.75">
      <c r="A370" s="91"/>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row>
    <row r="371" spans="1:51" ht="18.75">
      <c r="A371" s="91"/>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row>
    <row r="372" spans="1:51" ht="18.75">
      <c r="A372" s="91"/>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row>
    <row r="373" spans="1:51" ht="18.75">
      <c r="A373" s="91"/>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row>
    <row r="374" spans="1:51" ht="18.75">
      <c r="A374" s="91"/>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row>
    <row r="375" spans="1:51" ht="18.75">
      <c r="A375" s="91"/>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row>
    <row r="376" spans="1:51" ht="18.75">
      <c r="A376" s="91"/>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row>
    <row r="377" spans="1:51" ht="18.75">
      <c r="A377" s="91"/>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row>
    <row r="378" spans="1:51" ht="18.75">
      <c r="A378" s="91"/>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row>
    <row r="379" spans="1:51" ht="18.75">
      <c r="A379" s="91"/>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row>
    <row r="380" spans="1:51" ht="18.75">
      <c r="A380" s="91"/>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row>
    <row r="381" spans="1:51" ht="18.75">
      <c r="A381" s="91"/>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row>
    <row r="382" spans="1:51" ht="18.75">
      <c r="A382" s="91"/>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row>
    <row r="383" spans="1:51" ht="18.75">
      <c r="A383" s="91"/>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row>
    <row r="384" spans="1:51" ht="18.75">
      <c r="A384" s="91"/>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row>
    <row r="385" spans="1:51" ht="18.75">
      <c r="A385" s="91"/>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row>
    <row r="386" spans="1:51" ht="18.75">
      <c r="A386" s="91"/>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row>
    <row r="387" spans="1:51" ht="18.75">
      <c r="A387" s="91"/>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row>
    <row r="388" spans="1:51" ht="18.75">
      <c r="A388" s="91"/>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row>
    <row r="389" spans="1:51" ht="18.75">
      <c r="A389" s="91"/>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row>
    <row r="390" spans="1:51" ht="18.75">
      <c r="A390" s="91"/>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row>
    <row r="391" spans="1:51" ht="18.75">
      <c r="A391" s="91"/>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row>
    <row r="392" spans="1:51" ht="18.75">
      <c r="A392" s="91"/>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row>
    <row r="393" spans="1:51" ht="18.75">
      <c r="A393" s="91"/>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row>
    <row r="394" spans="1:51" ht="18.75">
      <c r="A394" s="91"/>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row>
    <row r="395" spans="1:51" ht="18.75">
      <c r="A395" s="91"/>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row>
    <row r="396" spans="1:51" ht="18.75">
      <c r="A396" s="91"/>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row>
    <row r="397" spans="1:51" ht="18.75">
      <c r="A397" s="91"/>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row>
    <row r="398" spans="1:51" ht="18.75">
      <c r="A398" s="91"/>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row>
    <row r="399" spans="1:51" ht="18.75">
      <c r="A399" s="91"/>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row>
    <row r="400" spans="1:51" ht="18.75">
      <c r="A400" s="91"/>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row>
    <row r="401" spans="1:51" ht="18.75">
      <c r="A401" s="91"/>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row>
    <row r="402" spans="1:51" ht="18.75">
      <c r="A402" s="91"/>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row>
    <row r="403" spans="1:51" ht="18.75">
      <c r="A403" s="91"/>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row>
    <row r="404" spans="1:51" ht="18.75">
      <c r="A404" s="91"/>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row>
    <row r="405" spans="1:51" ht="18.75">
      <c r="A405" s="91"/>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row>
    <row r="406" spans="1:51" ht="18.75">
      <c r="A406" s="91"/>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row>
    <row r="407" spans="1:51" ht="18.75">
      <c r="A407" s="91"/>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row>
    <row r="408" spans="1:51" ht="18.75">
      <c r="A408" s="91"/>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row>
    <row r="409" spans="1:51" ht="18.75">
      <c r="A409" s="91"/>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row>
    <row r="410" spans="1:51" ht="18.75">
      <c r="A410" s="91"/>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row>
    <row r="411" spans="1:51" ht="18.75">
      <c r="A411" s="91"/>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row>
    <row r="412" spans="1:51" ht="18.75">
      <c r="A412" s="91"/>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row>
    <row r="413" spans="1:51" ht="18.75">
      <c r="A413" s="91"/>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row>
    <row r="414" spans="1:51" ht="18.75">
      <c r="A414" s="91"/>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row>
    <row r="415" spans="1:51" ht="18.75">
      <c r="A415" s="91"/>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row>
    <row r="416" spans="1:51" ht="18.75">
      <c r="A416" s="91"/>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row>
    <row r="417" spans="1:51" ht="18.75">
      <c r="A417" s="91"/>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row>
    <row r="418" spans="1:51" ht="18.75">
      <c r="A418" s="91"/>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row>
    <row r="419" spans="1:51" ht="18.75">
      <c r="A419" s="91"/>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row>
    <row r="420" spans="1:51" ht="18.75">
      <c r="A420" s="91"/>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row>
    <row r="421" spans="1:51" ht="18.75">
      <c r="A421" s="91"/>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row>
    <row r="422" spans="1:51" ht="18.75">
      <c r="A422" s="91"/>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row>
  </sheetData>
  <sheetProtection/>
  <mergeCells count="74">
    <mergeCell ref="A4:AZ4"/>
    <mergeCell ref="A1:L1"/>
    <mergeCell ref="AV1:AX1"/>
    <mergeCell ref="A2:L2"/>
    <mergeCell ref="AV2:AX2"/>
    <mergeCell ref="A3:AZ3"/>
    <mergeCell ref="A5:AZ5"/>
    <mergeCell ref="A6:A10"/>
    <mergeCell ref="B6:B10"/>
    <mergeCell ref="C6:C10"/>
    <mergeCell ref="D6:D10"/>
    <mergeCell ref="E6:E10"/>
    <mergeCell ref="F6:K7"/>
    <mergeCell ref="L6:AE6"/>
    <mergeCell ref="AF6:AY6"/>
    <mergeCell ref="AZ6:AZ10"/>
    <mergeCell ref="AU7:AY7"/>
    <mergeCell ref="F8:F10"/>
    <mergeCell ref="G8:K8"/>
    <mergeCell ref="L8:L10"/>
    <mergeCell ref="M8:P8"/>
    <mergeCell ref="Q8:Q10"/>
    <mergeCell ref="V8:V10"/>
    <mergeCell ref="W8:Z8"/>
    <mergeCell ref="AA8:AA10"/>
    <mergeCell ref="L7:P7"/>
    <mergeCell ref="Q7:U7"/>
    <mergeCell ref="V7:Z7"/>
    <mergeCell ref="AA7:AE7"/>
    <mergeCell ref="Z9:Z10"/>
    <mergeCell ref="U9:U10"/>
    <mergeCell ref="W9:W10"/>
    <mergeCell ref="X9:X10"/>
    <mergeCell ref="Y9:Y10"/>
    <mergeCell ref="AF7:AJ7"/>
    <mergeCell ref="AK7:AT7"/>
    <mergeCell ref="AP8:AT8"/>
    <mergeCell ref="AB9:AB10"/>
    <mergeCell ref="AC9:AC10"/>
    <mergeCell ref="AD9:AD10"/>
    <mergeCell ref="AE9:AE10"/>
    <mergeCell ref="AT9:AT10"/>
    <mergeCell ref="AF8:AF10"/>
    <mergeCell ref="AG8:AJ8"/>
    <mergeCell ref="AV8:AY8"/>
    <mergeCell ref="G9:G10"/>
    <mergeCell ref="H9:K9"/>
    <mergeCell ref="M9:M10"/>
    <mergeCell ref="N9:N10"/>
    <mergeCell ref="O9:O10"/>
    <mergeCell ref="P9:P10"/>
    <mergeCell ref="R9:R10"/>
    <mergeCell ref="S9:S10"/>
    <mergeCell ref="AB8:AE8"/>
    <mergeCell ref="AG9:AG10"/>
    <mergeCell ref="AK8:AK10"/>
    <mergeCell ref="AL8:AO8"/>
    <mergeCell ref="T9:T10"/>
    <mergeCell ref="R8:U8"/>
    <mergeCell ref="AH9:AH10"/>
    <mergeCell ref="AI9:AI10"/>
    <mergeCell ref="AJ9:AJ10"/>
    <mergeCell ref="AL9:AL10"/>
    <mergeCell ref="AM9:AM10"/>
    <mergeCell ref="AU8:AU10"/>
    <mergeCell ref="AV9:AW9"/>
    <mergeCell ref="AX9:AY9"/>
    <mergeCell ref="B87:N87"/>
    <mergeCell ref="AN9:AN10"/>
    <mergeCell ref="AO9:AO10"/>
    <mergeCell ref="AP9:AP10"/>
    <mergeCell ref="AQ9:AQ10"/>
    <mergeCell ref="AR9:AR10"/>
    <mergeCell ref="AS9:AS10"/>
  </mergeCell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geOrder="overThenDown" paperSize="8" scale="46" r:id="rId1"/>
  <headerFooter differentFirst="1">
    <oddFooter>&amp;R&amp;14&amp;P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Thanh Long</dc:creator>
  <cp:keywords/>
  <dc:description/>
  <cp:lastModifiedBy>VNN.R9</cp:lastModifiedBy>
  <cp:lastPrinted>2024-06-21T11:27:01Z</cp:lastPrinted>
  <dcterms:created xsi:type="dcterms:W3CDTF">2016-08-23T02:04:30Z</dcterms:created>
  <dcterms:modified xsi:type="dcterms:W3CDTF">2024-06-25T07:32:11Z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0x0101020033286A479D34324D9B898C9B41690924</vt:lpwstr>
  </property>
  <property fmtid="{D5CDD505-2E9C-101B-9397-08002B2CF9AE}" pid="3" name="_dlc_DocIdItemGuid">
    <vt:lpwstr>2beb93f8-6009-473f-920a-a960bc6c359d</vt:lpwstr>
  </property>
  <property fmtid="{D5CDD505-2E9C-101B-9397-08002B2CF9AE}" pid="4" name="vti_description">
    <vt:lpwstr/>
  </property>
  <property fmtid="{D5CDD505-2E9C-101B-9397-08002B2CF9AE}" pid="5" name="AlternateThumbnailUrl">
    <vt:lpwstr/>
  </property>
  <property fmtid="{D5CDD505-2E9C-101B-9397-08002B2CF9AE}" pid="6" name="ImageCreateDate">
    <vt:lpwstr/>
  </property>
  <property fmtid="{D5CDD505-2E9C-101B-9397-08002B2CF9AE}" pid="7" name="Description">
    <vt:lpwstr/>
  </property>
  <property fmtid="{D5CDD505-2E9C-101B-9397-08002B2CF9AE}" pid="8" name="_dlc_DocId">
    <vt:lpwstr>N3MVJXY2NPRE-279-98</vt:lpwstr>
  </property>
  <property fmtid="{D5CDD505-2E9C-101B-9397-08002B2CF9AE}" pid="9" name="_dlc_DocIdUrl">
    <vt:lpwstr>http://www.quangngai.gov.vn/sokhdt/_layouts/DocIdRedir.aspx?ID=N3MVJXY2NPRE-279-98, N3MVJXY2NPRE-279-98</vt:lpwstr>
  </property>
</Properties>
</file>