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E:\NGA\2024\XAY DUNG DINH MUC KINH TE - KY THUAT\"/>
    </mc:Choice>
  </mc:AlternateContent>
  <xr:revisionPtr revIDLastSave="0" documentId="13_ncr:1_{FF1A223B-FD53-4A22-95C5-3243007E38DD}" xr6:coauthVersionLast="45" xr6:coauthVersionMax="45" xr10:uidLastSave="{00000000-0000-0000-0000-000000000000}"/>
  <bookViews>
    <workbookView xWindow="-120" yWindow="-120" windowWidth="29040" windowHeight="15840" tabRatio="862" activeTab="6" xr2:uid="{00000000-000D-0000-FFFF-FFFF00000000}"/>
  </bookViews>
  <sheets>
    <sheet name="TK XÃ" sheetId="4" r:id="rId1"/>
    <sheet name="TK HUYỆN" sheetId="5" r:id="rId2"/>
    <sheet name="TK TỈNH" sheetId="6" r:id="rId3"/>
    <sheet name="KK XÃ" sheetId="1" r:id="rId4"/>
    <sheet name="KK HUYỆN" sheetId="2" r:id="rId5"/>
    <sheet name="KK TỈNH" sheetId="3" r:id="rId6"/>
    <sheet name="KK CHUYÊN ĐỀ" sheetId="11" r:id="rId7"/>
    <sheet name="DC,TB,VL TK TINH" sheetId="12" state="hidden" r:id="rId8"/>
    <sheet name="DC,TB,VT KK TINH" sheetId="14" state="hidden" r:id="rId9"/>
    <sheet name="DC,TB,VT BDHT TINH" sheetId="15" state="hidden" r:id="rId10"/>
  </sheets>
  <definedNames>
    <definedName name="_xlnm._FilterDatabase" localSheetId="4" hidden="1">'KK HUYỆN'!$A$3:$H$50</definedName>
    <definedName name="_xlnm._FilterDatabase" localSheetId="5" hidden="1">'KK TỈNH'!$A$3:$J$53</definedName>
    <definedName name="_xlnm._FilterDatabase" localSheetId="3" hidden="1">'KK XÃ'!$A$3:$H$59</definedName>
    <definedName name="_xlnm._FilterDatabase" localSheetId="0" hidden="1">'TK XÃ'!$A$3:$G$18</definedName>
    <definedName name="_xlnm.Print_Titles" localSheetId="6">'KK CHUYÊN ĐỀ'!$3:$3</definedName>
    <definedName name="_xlnm.Print_Titles" localSheetId="4">'KK HUYỆN'!$3:$3</definedName>
    <definedName name="_xlnm.Print_Titles" localSheetId="5">'KK TỈNH'!$3:$3</definedName>
    <definedName name="_xlnm.Print_Titles" localSheetId="3">'KK XÃ'!$3:$3</definedName>
    <definedName name="_xlnm.Print_Titles" localSheetId="1">'TK HUYỆN'!$3:$3</definedName>
    <definedName name="_xlnm.Print_Titles" localSheetId="2">'TK TỈNH'!$3:$3</definedName>
    <definedName name="_xlnm.Print_Titles" localSheetId="0">'TK XÃ'!$3:$3</definedName>
    <definedName name="tc_22" localSheetId="3">'KK XÃ'!$B$11</definedName>
  </definedNames>
  <calcPr calcId="191029"/>
</workbook>
</file>

<file path=xl/calcChain.xml><?xml version="1.0" encoding="utf-8"?>
<calcChain xmlns="http://schemas.openxmlformats.org/spreadsheetml/2006/main">
  <c r="F23" i="3" l="1"/>
  <c r="F22" i="3"/>
  <c r="E30" i="11" l="1"/>
  <c r="E29" i="11"/>
  <c r="E28" i="11"/>
  <c r="F33" i="11"/>
  <c r="F12" i="3" l="1"/>
  <c r="F13" i="3"/>
  <c r="F10" i="6"/>
  <c r="F11" i="6"/>
  <c r="F34" i="11" l="1"/>
  <c r="G33" i="11" s="1"/>
  <c r="E39" i="11"/>
  <c r="E38" i="11"/>
  <c r="S5" i="15"/>
  <c r="S6" i="15"/>
  <c r="S7" i="15"/>
  <c r="S8" i="15"/>
  <c r="S4" i="15"/>
  <c r="M5" i="15"/>
  <c r="M6" i="15"/>
  <c r="M7" i="15"/>
  <c r="M8" i="15"/>
  <c r="M9" i="15"/>
  <c r="M4" i="15"/>
  <c r="F5" i="15"/>
  <c r="F6" i="15"/>
  <c r="F7" i="15"/>
  <c r="F8" i="15"/>
  <c r="F9" i="15"/>
  <c r="F10" i="15"/>
  <c r="F11" i="15"/>
  <c r="F12" i="15"/>
  <c r="F13" i="15"/>
  <c r="F14" i="15"/>
  <c r="F15" i="15"/>
  <c r="F16" i="15"/>
  <c r="F17" i="15"/>
  <c r="F18" i="15"/>
  <c r="F19" i="15"/>
  <c r="F20" i="15"/>
  <c r="F21" i="15"/>
  <c r="F4" i="15"/>
  <c r="S5" i="14"/>
  <c r="S6" i="14"/>
  <c r="S7" i="14"/>
  <c r="S8" i="14"/>
  <c r="S9" i="14"/>
  <c r="S10" i="14"/>
  <c r="S4" i="14"/>
  <c r="M5" i="14"/>
  <c r="M6" i="14"/>
  <c r="M7" i="14"/>
  <c r="M8" i="14"/>
  <c r="M9" i="14"/>
  <c r="M10" i="14"/>
  <c r="M4" i="14"/>
  <c r="F5" i="14"/>
  <c r="F6" i="14"/>
  <c r="F7" i="14"/>
  <c r="F8" i="14"/>
  <c r="F9" i="14"/>
  <c r="F10" i="14"/>
  <c r="F11" i="14"/>
  <c r="F12" i="14"/>
  <c r="F13" i="14"/>
  <c r="F14" i="14"/>
  <c r="F15" i="14"/>
  <c r="F16" i="14"/>
  <c r="F17" i="14"/>
  <c r="F4" i="14"/>
  <c r="G35" i="11" l="1"/>
  <c r="G34" i="11"/>
  <c r="S5" i="12"/>
  <c r="S6" i="12"/>
  <c r="S7" i="12"/>
  <c r="S8" i="12"/>
  <c r="S9" i="12"/>
  <c r="S10" i="12"/>
  <c r="M5" i="12"/>
  <c r="M6" i="12"/>
  <c r="M7" i="12"/>
  <c r="M8" i="12"/>
  <c r="M9" i="12"/>
  <c r="S4" i="12"/>
  <c r="M4" i="12"/>
  <c r="F5" i="12"/>
  <c r="F6" i="12"/>
  <c r="F7" i="12"/>
  <c r="F8" i="12"/>
  <c r="F9" i="12"/>
  <c r="F10" i="12"/>
  <c r="F11" i="12"/>
  <c r="F12" i="12"/>
  <c r="F13" i="12"/>
  <c r="F14" i="12"/>
  <c r="F15" i="12"/>
  <c r="F16" i="12"/>
  <c r="F17" i="12"/>
  <c r="F4" i="12"/>
  <c r="E9" i="1" l="1"/>
  <c r="F49" i="3"/>
  <c r="F50" i="3"/>
  <c r="F51" i="3"/>
  <c r="F52" i="3"/>
  <c r="F48" i="3"/>
  <c r="F6" i="3"/>
  <c r="F7" i="3"/>
  <c r="F8" i="3"/>
  <c r="F9" i="3"/>
  <c r="F14" i="3"/>
  <c r="F16" i="3"/>
  <c r="F17" i="3"/>
  <c r="F20" i="3"/>
  <c r="F24" i="3"/>
  <c r="F25" i="3"/>
  <c r="F26" i="3"/>
  <c r="F5" i="3"/>
  <c r="E19" i="3"/>
  <c r="E10" i="3"/>
  <c r="F10" i="3" s="1"/>
  <c r="E16" i="2"/>
  <c r="E21" i="4"/>
  <c r="E22" i="4" s="1"/>
  <c r="F6" i="6"/>
  <c r="F7" i="6"/>
  <c r="F8" i="6"/>
  <c r="F13" i="6"/>
  <c r="F14" i="6"/>
  <c r="F18" i="6"/>
  <c r="F19" i="6"/>
  <c r="F20" i="6"/>
  <c r="F21" i="6"/>
  <c r="F22" i="6"/>
  <c r="F5" i="6"/>
  <c r="F19" i="3" l="1"/>
  <c r="E27" i="11"/>
  <c r="E23" i="4"/>
  <c r="I12" i="4" s="1"/>
  <c r="E40" i="11" l="1"/>
  <c r="E31" i="11"/>
  <c r="E32" i="11" s="1"/>
  <c r="I14" i="4"/>
  <c r="I13" i="4"/>
  <c r="F17" i="6"/>
  <c r="E16" i="6"/>
  <c r="F16" i="6" s="1"/>
  <c r="E15" i="6"/>
  <c r="F15" i="6" s="1"/>
  <c r="F40" i="11" l="1"/>
  <c r="F39" i="11"/>
  <c r="F3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E13" authorId="0" shapeId="0" xr:uid="{00000000-0006-0000-0400-000001000000}">
      <text>
        <r>
          <rPr>
            <b/>
            <sz val="9"/>
            <color indexed="81"/>
            <rFont val="Tahoma"/>
            <family val="2"/>
          </rPr>
          <t>DELL:</t>
        </r>
        <r>
          <rPr>
            <sz val="9"/>
            <color indexed="81"/>
            <rFont val="Tahoma"/>
            <family val="2"/>
          </rPr>
          <t xml:space="preserve">
Đang quy đổi tăng từ KTV6 lên KS3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E13" authorId="0" shapeId="0" xr:uid="{00000000-0006-0000-0500-000001000000}">
      <text>
        <r>
          <rPr>
            <b/>
            <sz val="9"/>
            <color indexed="81"/>
            <rFont val="Tahoma"/>
            <family val="2"/>
          </rPr>
          <t>DELL:</t>
        </r>
        <r>
          <rPr>
            <sz val="9"/>
            <color indexed="81"/>
            <rFont val="Tahoma"/>
            <family val="2"/>
          </rPr>
          <t xml:space="preserve">
Đang quy đổi tăng từ KTV6 lên KS3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NGUYENHOC</author>
  </authors>
  <commentList>
    <comment ref="B5" authorId="0" shapeId="0" xr:uid="{00000000-0006-0000-0200-000001000000}">
      <text>
        <r>
          <rPr>
            <b/>
            <sz val="9"/>
            <color indexed="81"/>
            <rFont val="Tahoma"/>
            <family val="2"/>
          </rPr>
          <t>NGUYENHOC:</t>
        </r>
        <r>
          <rPr>
            <sz val="9"/>
            <color indexed="81"/>
            <rFont val="Tahoma"/>
            <family val="2"/>
          </rPr>
          <t xml:space="preserve">
Điều 11 TT08</t>
        </r>
      </text>
    </comment>
  </commentList>
</comments>
</file>

<file path=xl/sharedStrings.xml><?xml version="1.0" encoding="utf-8"?>
<sst xmlns="http://schemas.openxmlformats.org/spreadsheetml/2006/main" count="1406" uniqueCount="586">
  <si>
    <t>STT</t>
  </si>
  <si>
    <t>ĐVT</t>
  </si>
  <si>
    <t>Định biên</t>
  </si>
  <si>
    <t>I</t>
  </si>
  <si>
    <t xml:space="preserve">Công tác chuẩn bị </t>
  </si>
  <si>
    <t>1.1</t>
  </si>
  <si>
    <t>Bộ/xã</t>
  </si>
  <si>
    <t>1KTV4</t>
  </si>
  <si>
    <t>Xây dựng phương án, kế hoạch thực hiện KKĐĐ</t>
  </si>
  <si>
    <t>1.2</t>
  </si>
  <si>
    <t>Đánh giá thực trạng nguồn lực, thiết bị kỹ thuật; phân công trách nhiệm và sự phối hợp giữa các lực lượng liên quan của cấp xã để thực hiện đảm bảo về nội dung và thời gian theo quy định</t>
  </si>
  <si>
    <t>Chuẩn bị nhân lực, thiết bị kỹ thuật phục vụ cho KKĐĐ</t>
  </si>
  <si>
    <t>1.3</t>
  </si>
  <si>
    <t xml:space="preserve">Thu thập các tài liệu, số liệu về đất đai hiện có phục vụ cho KKĐĐ </t>
  </si>
  <si>
    <t>1.4</t>
  </si>
  <si>
    <t>Nhóm 2 (1KTV4+1KS2)</t>
  </si>
  <si>
    <t>Rà soát phạm vi ranh giới hành chính trên bản đồ sử dụng cho điều tra kiểm kê để chỉnh lý thống nhất với bản đồ biên giới, bản đồ địa giới hành chính (nếu có). Trường hợp đường địa giới hành chính cấp xã đang có tranh chấp hoặc không thống nhất giữa hồ sơ địa giới với thực địa thì UBND các xã có liên quan làm việc để thống nhất xác định phạm vi, trách nhiệm kiểm kê đất đai của từng bên;</t>
  </si>
  <si>
    <t>Rà soát, đối chiếu, đánh giá khả năng sử dụng, lựa chọn tài liệu, bản đồ thu thập để sử dụng cho kiểm kê</t>
  </si>
  <si>
    <t>1KTV6</t>
  </si>
  <si>
    <t>1.6</t>
  </si>
  <si>
    <t>In ấn tài liệu phục vụ kiểm kê</t>
  </si>
  <si>
    <t>Điều tra, khoanh vẽ, lập bản đồ kết quả điều tra kiểm kê</t>
  </si>
  <si>
    <t>2.1</t>
  </si>
  <si>
    <t>Bỏ, do không có bước công việc theo TT08/2024</t>
  </si>
  <si>
    <t>Rà soát khoanh vẽ nội nghiệp phục vụ lập bản đồ kiểm kê đất đai; tài liệu sử dụng cho điều tra kiểm kê đối với các trường hợp có biến động đã thực hiện thủ tục hành chính về đất đai (20 khoanh đất)</t>
  </si>
  <si>
    <t>Khoanh/xã</t>
  </si>
  <si>
    <t>Nhóm 2 (1KTV6+1KS3)</t>
  </si>
  <si>
    <t>2.1.1</t>
  </si>
  <si>
    <t>Rà soát khoanh vẽ, chỉnh lý nội nghiệp vào bản đồ, dữ liệu sử dụng cho điều tra kiểm kê đối với các trường hợp biến động đã được giải quyết từ hồ sơ thủ tục hành chính về đất đai (20 khoanh đất)</t>
  </si>
  <si>
    <t>2.1.2</t>
  </si>
  <si>
    <t>2.1.3</t>
  </si>
  <si>
    <t>Biên tập tổng hợp các thửa đất thành các khoanh đất theo quy định</t>
  </si>
  <si>
    <t>2.1.4</t>
  </si>
  <si>
    <t>Biên tập tổng hợp các thửa đất thành các khoanh đất (đối với trường hợp sử dụng bản đồ địa chính để kiểm kê)</t>
  </si>
  <si>
    <t>In bản đồ kiểm kê đất đai phục vụ điều tra khoanh vẽ ngoại nghiệp</t>
  </si>
  <si>
    <t>2.1.5</t>
  </si>
  <si>
    <t>In ấn bản đồ phục vụ điều tra khoanh vẽ ngoại nghiệp</t>
  </si>
  <si>
    <t>2.2</t>
  </si>
  <si>
    <t>2.2.1</t>
  </si>
  <si>
    <t>Lập kế hoạch điều tra, khoanh vẽ thực địa</t>
  </si>
  <si>
    <t>Điều tra đối soát ngoài thực địa, xác định ranh giới các khoanh đất theo loại đất, đối tượng sử dụng đất, đối tượng được giao quản lý đất;</t>
  </si>
  <si>
    <t>2.2.2.1</t>
  </si>
  <si>
    <t>2.2.2.2</t>
  </si>
  <si>
    <t>Đối soát, xác định và chỉnh lý, bổ sung thông tin  đối với các khoanh đất cần kiểm kê: mục đích chính, mục đích phụ; kiểm kê chỉ tiêu khu vực tổng hợp; kiểm kê khu vực chuyển đổi cơ cấu cây trồng trên đất trồng lúa; khu bảo tồn thiên nhiên và đa dạng sinh học; khu vực đất ngập nước</t>
  </si>
  <si>
    <t>2.2.2.3</t>
  </si>
  <si>
    <t>Khoanh vẽ, chỉnh lý về ranh giới khoanh đất (trừ trường hợp biến động đã chỉnh lý nội nghiệp tại điểm 2.1 Bảng này và đã được thực hiện trên thực tế) (75 khoanh đất)</t>
  </si>
  <si>
    <t>Nhóm 2 (1KTV4+1KS3)</t>
  </si>
  <si>
    <t>2.3</t>
  </si>
  <si>
    <t>1KS3</t>
  </si>
  <si>
    <t>2.3.1</t>
  </si>
  <si>
    <t>Chuyển vẽ ranh giới các khoanh đất từ kết quả khoanh vẽ thực địa lên bản đồ KKĐĐ dạng số (75 khoanh đất)</t>
  </si>
  <si>
    <t>2.3.2</t>
  </si>
  <si>
    <t>Cập nhật thông tin loại đất, loại đối tượng sử dụng đất theo các chỉ tiêu cần kiểm kê từ kết quả điều tra thực địa lên bản đồ KKĐĐ dạng số</t>
  </si>
  <si>
    <t>2.3.3</t>
  </si>
  <si>
    <t>Ghép mảnh bản đồ điều tra kiểm kê theo phạm vi đơn vị hành chính (chỉ áp dụng đối với trường hợp lập mới bản đồ KKĐĐ)</t>
  </si>
  <si>
    <t>2.3.4</t>
  </si>
  <si>
    <t>Tích hợp, tiếp biên, biên tập bản đồ kết quả điều tra kiểm kê; đóng vùng, tính diện tích các khoanh đất; trình bày, hoàn thiện bản đồ KKĐĐ</t>
  </si>
  <si>
    <t>2.4</t>
  </si>
  <si>
    <t>Lập Bảng liệt kê danh sách các khoanh đất kiểm kê đất đai từ kết quả điều tra thực địa</t>
  </si>
  <si>
    <t>Nhóm 2
(1KTV4+ KTV6)</t>
  </si>
  <si>
    <t>Tổng hợp số liệu hiện trạng sử đất, lập hệ thống biểu KKĐĐ theo quy định</t>
  </si>
  <si>
    <t>Xây dựng báo cáo thuyết minh hiện trạng sử dụng đất</t>
  </si>
  <si>
    <t>1 KTV6</t>
  </si>
  <si>
    <t>4.2</t>
  </si>
  <si>
    <t>4.3</t>
  </si>
  <si>
    <t>Xây dựng báo cáo kết quả KKĐĐ cấp xã</t>
  </si>
  <si>
    <t>Nhóm 2 
(1KTV4+ 1KS3)</t>
  </si>
  <si>
    <t>Hoàn thiện, trình duyệt, in sao và giao nộp báo cáo kết quả KKĐĐ</t>
  </si>
  <si>
    <t>II</t>
  </si>
  <si>
    <t>LẬP BẢN ĐỒ HIỆN TRẠNG SỬ DỤNG ĐẤT CẤP XÃ (BẢNG 8)</t>
  </si>
  <si>
    <t>II.1</t>
  </si>
  <si>
    <t>Bản đồ tỷ lệ 1/1000</t>
  </si>
  <si>
    <t>Tổng hợp, khái quát hóa từ bản đồ KKĐĐ</t>
  </si>
  <si>
    <t>Xây dựng báo cáo thuyết minh bản đồ hiện trạng sử dụng đất</t>
  </si>
  <si>
    <t>Hoàn thiện và in bản đồ hiện trạng sử dụng đất</t>
  </si>
  <si>
    <t>1KS2</t>
  </si>
  <si>
    <t>II.2</t>
  </si>
  <si>
    <t>Bản đồ tỷ lệ 1/2000</t>
  </si>
  <si>
    <t>II.3</t>
  </si>
  <si>
    <t>Bản đồ tỷ lệ 1/5000</t>
  </si>
  <si>
    <t>II.4</t>
  </si>
  <si>
    <t>Bản đồ tỷ lệ 1/10000</t>
  </si>
  <si>
    <t>Xây dựng kế hoạch thực hiện KKĐĐ</t>
  </si>
  <si>
    <t>Bộ/huyện</t>
  </si>
  <si>
    <t>Đánh giá thực trạng nguồn lực, thiết bị kỹ thuật; phân công trách nhiệm và sự phối hợp giữa các đơn vị liên quan của cấp huyện để thực hiện đảm bảo về nội dung và thời gian theo quy định</t>
  </si>
  <si>
    <t>Chuẩn bị nhân lực, thiết bị kỹ thuật, tài chính;</t>
  </si>
  <si>
    <t>2KS2</t>
  </si>
  <si>
    <t>1.2.1</t>
  </si>
  <si>
    <t>Thu thập tài liệu đất đai có liên quan phục vụ công tác KKĐĐ</t>
  </si>
  <si>
    <t>2KS3</t>
  </si>
  <si>
    <t>Rà soát phạm vi địa giới hành chính cấp huyện, xác định trường hợp đang có tranh chấp địa giới hoặc không thống nhất giữa hồ sơ địa giới với thực địa và làm việc với UBND các huyện có liên quan để thống nhất xác định phạm vi, trách nhiệm kiểm kê (nếu có)</t>
  </si>
  <si>
    <t>1.5</t>
  </si>
  <si>
    <t>Phân loại, đánh giá và lựa chọn các hồ sơ, tài liệu, bản đồ, số liệu thu thập</t>
  </si>
  <si>
    <t>1.2.2</t>
  </si>
  <si>
    <t>Đánh giá khả năng sử dụng, lựa chọn tài liệu, bản đồ thu thập để sử dụng cho kiểm kê</t>
  </si>
  <si>
    <t>Rà soát tổng hợp các thửa đất của hộ gia đình, cá nhân có biến động về hình thể, loại đất, loại đối tượng sử dụng đất và đối tượng quản lý đất đã thực hiện xong thủ tục hành chính về đất đai trong kỳ kiểm kê gửi UBND cấp xã (trừ các đơn vị cấp xã đã sử dụng CSDL đất đai):</t>
  </si>
  <si>
    <t>Đối với xã đã có CSDL đất đai nhưng chưa khai thác sử dụng ở cấp xã</t>
  </si>
  <si>
    <t xml:space="preserve">1KS3 </t>
  </si>
  <si>
    <t>1.3.1</t>
  </si>
  <si>
    <t>Thửa/huyện</t>
  </si>
  <si>
    <t>1.3.2</t>
  </si>
  <si>
    <t>Tiếp nhận và kiểm đếm hồ sơ kết quả KKĐĐ của cấp xã</t>
  </si>
  <si>
    <t>Hướng dẫn chỉnh sửa, hoàn thiện số liệu, báo cáo kết quả KKĐĐ, bản đồ hiện trạng sử dụng đất</t>
  </si>
  <si>
    <t>2.2.3</t>
  </si>
  <si>
    <t>5.2</t>
  </si>
  <si>
    <t xml:space="preserve">Phân tích, đánh giá biến động sử dụng đất đai qua các thời kỳ 05 năm, 10 năm </t>
  </si>
  <si>
    <t>2.5</t>
  </si>
  <si>
    <t>III</t>
  </si>
  <si>
    <t>LẬP BẢN ĐỒ HIỆN TRẠNG SỬ DỤNG ĐẤT CẤP HUYỆN (BẢNG 11)</t>
  </si>
  <si>
    <t>III.1</t>
  </si>
  <si>
    <t>Loại tỷ lệ 1/5000</t>
  </si>
  <si>
    <t>Lập kế hoạch biên tập bản đồ hiện trạng sử dụng đất</t>
  </si>
  <si>
    <t>1KS4</t>
  </si>
  <si>
    <t>Tích hợp, tiếp biên, tổng hợp, khái quát hóa bản đồ hiện trạng sử dụng đất cấp huyện từ bản đồ hiện trạng sử dụng đất cấp xã</t>
  </si>
  <si>
    <t>Tổng hợp, khái quát hóa các yếu tố nội dung bản đồ hiện trạng sử dụng đất</t>
  </si>
  <si>
    <t>2KS4</t>
  </si>
  <si>
    <t>Biên tập và trình bày bản đồ hiện trạng sử dụng đất</t>
  </si>
  <si>
    <t>Hoàn chỉnh và in bản đồ hiện trạng sử dụng đất</t>
  </si>
  <si>
    <t>III.2</t>
  </si>
  <si>
    <t>Loại tỷ lệ 1/10.000</t>
  </si>
  <si>
    <t>III.3</t>
  </si>
  <si>
    <t>Loại tỷ lệ 1/25.000</t>
  </si>
  <si>
    <t>Bộ/tỉnh</t>
  </si>
  <si>
    <t>Chuẩn bị thiết bị kỹ thuật, tài chính theo quy định và tổ chức tập huấn cho các cấp xã, huyện;</t>
  </si>
  <si>
    <t>Thu thập tài liệu đất đai có liên quan phục vụ công tác KKĐĐ;</t>
  </si>
  <si>
    <t>Rà soát phạm vi địa giới hành chính cấp tỉnh để xác định trường hợp đường địa giới hành chính đang có tranh chấp hoặc không thống nhất giữa hồ sơ địa giới với thực địa và làm việc với UBND các tỉnh có liên quan để thống nhất xác định phạm vi, trách nhiệm kiểm kê của từng bên (nếu có)</t>
  </si>
  <si>
    <t>Trường hợp sử dụng bản đồ, dữ liệu quy định tại điểm d khoản 3 Điều 17 của Thông tư số 27/2018/TT-BTNMT thì thực hiện việc xử lý tổng hợp nội dung theo quy định tại điểm a khoản 4 Điều 17 của Thông tư số 27/2018/TT-BTNMT</t>
  </si>
  <si>
    <t>1.3.2.1</t>
  </si>
  <si>
    <t xml:space="preserve">Trường hợp sử dụng bình đồ ảnh phục vụ điều tra kiểm kê thì thực hiện điều vẽ nội nghiệp đối với những đường ranh giới khoanh đất và đối tượng hình tuyến rõ nét để cập nhật, chỉnh lý lên bản đồ kiểm kê kỳ trước </t>
  </si>
  <si>
    <t>1.3.2.2</t>
  </si>
  <si>
    <t>Trường hợp sử dụng cơ sở nền địa lý quốc gia, bản đồ địa hình mới thành lập thì thực hiện rà soát xác định nội dung thay đổi để chỉnh lý, bổ sung vào bản đồ KKĐĐ kỳ trước để phục vụ điều tra, kiểm kê</t>
  </si>
  <si>
    <t>Thửa/tỉnh</t>
  </si>
  <si>
    <t>Rà soát, tổng hợp các thửa đất có biến động về hình thể, loại đất, loại đối tượng sử dụng và đối tượng quản lý đất liên quan với các tổ chức đã thực hiện xong thủ tục hành chính về đất đai gửi UBND cấp xã để thực hiện KKĐĐ (trừ các đơn vị cấp xã đã sử dụng CSDL đất đai)</t>
  </si>
  <si>
    <t>4.2.1</t>
  </si>
  <si>
    <t>2,1,1</t>
  </si>
  <si>
    <t>4.2.2</t>
  </si>
  <si>
    <t>Trường hợp số liệu có sự sai lệch thì đề nghị Bộ Quốc phòng và Bộ Công an xem xét để thống nhất</t>
  </si>
  <si>
    <t>2,1,2</t>
  </si>
  <si>
    <t>Tổng hợp số liệu hiện trạng sử dụng đất cấp tỉnh</t>
  </si>
  <si>
    <t>5.1</t>
  </si>
  <si>
    <t>2.4.2</t>
  </si>
  <si>
    <t>2.4.3</t>
  </si>
  <si>
    <t>Xây dựng báo cáo kết quả KKĐĐ cấp tỉnh</t>
  </si>
  <si>
    <t>2.6</t>
  </si>
  <si>
    <t>Lập kế hoạch biên tập bản đồ hiện trạng sử dụng đất cấp tỉnh</t>
  </si>
  <si>
    <t>1KS5</t>
  </si>
  <si>
    <t>Tiếp biên, tổng hợp, khái quát hóa nội dung bản đồ hiện trạng sử dụng đất cấp huyện</t>
  </si>
  <si>
    <t>Tích hợp, tiếp biên, tổng hợp, khái quát hóa bản đồ hiện trạng sử dụng đất cấp tỉnh từ bản đồ hiện trạng sử dụng đất cấp huyện</t>
  </si>
  <si>
    <t>Tiếp biên các mảnh bản đồ hiện trạng sử dụng đất cấp huyện</t>
  </si>
  <si>
    <t>2KS5</t>
  </si>
  <si>
    <t>Hoàn thiện và in bản đồ hiện trạng sử dụng đất cấp tỉnh</t>
  </si>
  <si>
    <t>Loại tỷ lệ 1/50.000</t>
  </si>
  <si>
    <t>Loại tỷ lệ 1/100.000</t>
  </si>
  <si>
    <t>Trong đó:</t>
  </si>
  <si>
    <t>Công tác chuẩn bị</t>
  </si>
  <si>
    <t>Thu thập tài liệu, dữ liệu</t>
  </si>
  <si>
    <t>Đánh giá, lựa chọn tài liệu, dữ liệu</t>
  </si>
  <si>
    <t>Chuẩn bị biểu mẫu phục vụ TKĐĐ</t>
  </si>
  <si>
    <t>Rà soát để xác định và chỉnh lý bản đồ kiểm kê đất đai đối với các trường hợp biến động</t>
  </si>
  <si>
    <t>Đối với xã có CSDL được khai thác sử dụng tại cấp xã thì rà soát cơ sở dữ liệu đất đai để xác định và tổng hợp các trường hợp biến động;</t>
  </si>
  <si>
    <t>Đối với xã không có CSDL và xã có CSDL nhưng chưa được khai thác sử dụng tại cấp xã thì tiếp nhận bản tổng hợp các trường hợp biến động trong kỳ thống kê do VPĐKĐĐ chuyển đến; đối chiếu với các thông báo chỉnh lý hồ sơ địa chính đã tiếp nhận trong năm để cập nhật bổ sung (nếu có);</t>
  </si>
  <si>
    <t>Rà soát thực địa các trường hợp đã thực hiện xong thủ tục hành chính về đất đai trong năm thống kê theo bản tổng hợp các trường hợp biến động trong kỳ thống kê do VPĐKĐĐ chuyển đến (hoặc do UBND xã thực hiện đối với trường hợp tại điểm 2.1.1) để xác định và chỉnh lý sơ bộ vào bản đồ kiểm kê, xác nhận thực tế biến động vào bản tổng hợp các trường hợp biến động đã hoàn thành thủ tục hành chính, nhưng chưa thực hiện trong thực tế</t>
  </si>
  <si>
    <t>Chỉnh lý vào bản đồ KKĐĐ dạng số đối với các trường hợp biến động về hình thể, loại đất, loại đối tượng sử dụng đất, đối tượng quản lý đất trong năm thống kê từ kết quả rà soát tại điểm 2.2</t>
  </si>
  <si>
    <t>Tổng hợp số liệu thống kê hiện trạng sử dụng đất cấp xã</t>
  </si>
  <si>
    <t>Xây dựng báo cáo kết quả TKĐĐ</t>
  </si>
  <si>
    <t>Hoàn thiện, trình duyệt, in sao và giao nộp báo cáo kết quả TKĐĐ</t>
  </si>
  <si>
    <t>Định mức (Công/ĐVT)</t>
  </si>
  <si>
    <t>Rà soát, cập nhật, chỉnh lý các biến động đất đai trong năm thống kê</t>
  </si>
  <si>
    <t>4.1+4.2</t>
  </si>
  <si>
    <t>Thu thập tài liệu</t>
  </si>
  <si>
    <t>Rà soát, tổng hợp các thửa đất có biến động về hình thể, loại đất, loại đối tượng sử dụng đất và đối tượng quản lý đất đã thực hiện xong thủ tục hành chính về đất đai trong năm thống kê từ hồ sơ địa chính và các hồ sơ thủ tục về đất đai liên quan gửi UBND cấp xã trước ngày 15 tháng 11 để thực hiện thống kê đất đai hàng năm (trừ các xã đã có CSDL đất đai được khai thác sử dụng tại xã):</t>
  </si>
  <si>
    <t>Tiếp nhận và kiểm đếm hồ sơ kết quả TKĐĐ của cấp xã giao nộp</t>
  </si>
  <si>
    <t>Hướng dẫn chỉnh sửa, hoàn thiện số liệu, báo cáo kết quả TKĐĐ</t>
  </si>
  <si>
    <t>Rà soát, xử lý số liệu thống kê của cấp xã đối với các khu vực tranh chấp, chồng, hở địa giới hành chính</t>
  </si>
  <si>
    <t>Phân tích, đánh giá việc thực hiện kế hoạch sử dụng đất trong năm của huyện</t>
  </si>
  <si>
    <t>Xây dựng báo cáo kết quả TKĐĐ cấp huyện</t>
  </si>
  <si>
    <t>Rà soát tổng hợp các thửa đất có biến động về hình thể, loại đất, loại đối tượng sử dụng đất và đối tượng quản lý đất đã thực hiện xong thủ tục hành chính về đất đai trong năm thống kê từ hồ sơ địa chính và các hồ sơ thủ tục về đất đai liên quan gửi UBND cấp xã trước ngày 15 tháng 11 để thực hiện thống kê đất đai hàng năm (trừ các đơn vị cấp xã đã xây dựng CSDL đất đai sử dụng đồng bộ ở các cấp);</t>
  </si>
  <si>
    <t>Tiếp nhận và kiểm đếm hồ sơ kết quả TKĐĐ của cấp huyện (kết quả TKĐĐ cấp huyện, thống kê đất quốc phòng, đất an ninh)</t>
  </si>
  <si>
    <t>Rà soát, xử lý số liệu thống kê của cấp huyện đối với các khu vực tranh chấp, chồng, hở địa giới hành chính</t>
  </si>
  <si>
    <t>Phân tích, đánh giá việc thực hiện kế hoạch sử dụng đất trong năm</t>
  </si>
  <si>
    <t>Xây dựng báo cáo kết quả TKĐĐ cấp tỉnh</t>
  </si>
  <si>
    <t>3.2+3.3</t>
  </si>
  <si>
    <t>3.1</t>
  </si>
  <si>
    <t>Rà soát, đối chiếu số liệu đất quốc phòng, đất an ninh do Bộ Quốc phòng và Bộ Công an chuyển đến với số liệu địa phương tổng hợp</t>
  </si>
  <si>
    <t>2.1+2,2</t>
  </si>
  <si>
    <t>Công tác chuẩn bị:</t>
  </si>
  <si>
    <t>Rà soát, xác định và tổng hợp các trường hợp biến động đã thực hiện xong thủ tục hành chính về đất đai trong năm thống kê hoặc tiếp nhận bản tổng hợp các trường hợp biến động do VPĐKĐĐ chuyển đến</t>
  </si>
  <si>
    <t>Cơ sở đề xuất định mức</t>
  </si>
  <si>
    <t>Phân tích số liệu, đánh giá hiện trạng sử dụng đất và tình hình biến động đất đai của địa phương:
- Phân tích, đánh giá hiện trạng, cơ cấu sử dụng đất
- Phân tích, đánh giá biến động sử dụng đất đai</t>
  </si>
  <si>
    <t>Áp dụng tổng định biên và định mức tại bước 4.1 + 4,2 Bảng 1 TT13/2019</t>
  </si>
  <si>
    <t>Áp dụng định biên và định mức tại bước 6 Bảng 1 TT13/2019 để tách ra 02 bước công việc</t>
  </si>
  <si>
    <t>Áp dụng định biên và định mức tại bước 2.3 Bảng 1 TT13/2019 để tách ra 02 bước công việc</t>
  </si>
  <si>
    <t>2.1+2.2</t>
  </si>
  <si>
    <t>Áp dụng tổng định biên và định mức tại bước 4.1 + 4,2 Bảng 2 TT13/2019</t>
  </si>
  <si>
    <t>Áp dụng định biên và định mức tại bước 6 Bảng 2 TT13/2019 để tách ra 02 bước công việc</t>
  </si>
  <si>
    <t>Tổng hợp số liệu TKĐĐ cấp huyện:
-Tổng hợp số liệu TKĐĐ cấp huyện 
- Rà soát, đối chiếu thông tin, dữ liệu giữa các biểu, giữa dạng giấy và dạng số</t>
  </si>
  <si>
    <t>Áp dụng tổng định biên và định mức tại bước 3.2 + 3.3 Bảng 2 TT13/2019</t>
  </si>
  <si>
    <t>Phân tích số liệu, đánh giá hiện trạng sử dụng đất và tình hình biến động đất đai của địa phương:
- Phân tích, đánh giá hiện trạng và cơ cấu sử dụng đất
- Phân tích, đánh giá biến động sử dụng đất đai</t>
  </si>
  <si>
    <t>- Tiếp nhận hồ sơ kết quả TKĐĐ đã hoàn thiện của cấp xã
- Kiểm đếm hồ sơ kết quả TKĐĐ của cấp xã</t>
  </si>
  <si>
    <t>Áp dụng định biên và định mức tại bước 2.1.2 Bảng 1 TT13/2019</t>
  </si>
  <si>
    <t>Vận dung định biên và định mức kiểm kê của cấp xã tại bước 1.5 Bảng 5 TT13/2019</t>
  </si>
  <si>
    <t>Áp dụng định biên và định mức tại bước 3.1 Bảng 2 TT13/2019</t>
  </si>
  <si>
    <t>Áp dụng định biên và định mức tại bước 1.1 Bảng 2 TT13/2019</t>
  </si>
  <si>
    <t>Áp dụng định biên và định mức tại bước 1.2 Bảng 1 TT13/2019</t>
  </si>
  <si>
    <t>Vận dụng định biên và định mức tại bước 1.2 Bảng 1 TT13/2019</t>
  </si>
  <si>
    <t>Vận dung định biên và định mức kiểm kê của cấp xã tại bước 1,1 Bảng 5 TT13/2019</t>
  </si>
  <si>
    <t>Áp dụng định biên và định mức tại bước 1.1 Bảng 3 TT13/2019</t>
  </si>
  <si>
    <t>Áp dụng định biên và định mức tại bước 3.1 Bảng 3 TT13/2019</t>
  </si>
  <si>
    <t>Áp dụng định biên và định mức tại bước 1.2 Bảng 3 TT13/2019</t>
  </si>
  <si>
    <t>- Tiếp nhận hồ sơ TKĐĐ của cấp huyện giao nộp
- Kiểm đếm hồ sơ kết quả TKĐĐ của cấp huyện</t>
  </si>
  <si>
    <t>Áp dụng định biên và định mức tại bước 2.3 Bảng 3 TT13/2019</t>
  </si>
  <si>
    <t>Vận dụng định biên và định mức bằng 1/4 tại bước 2.1.1 Bảng 9 TT13/2019 (01 kỳ kiểm kê sẽ bằng 04 kỳ thống kê)</t>
  </si>
  <si>
    <t>Vận dụng định biên và định mức bằng 1/4 tại bước 2.1.2 Bảng 9 TT13/2019 (01 kỳ kiểm kê sẽ bằng 04 kỳ thống kê)</t>
  </si>
  <si>
    <t>Tổng hợp số liệu TKĐĐ cấp tỉnh:
- Tổng hợp số liệu TKĐĐ cấp tỉnh
- Rà soát đối chiếu thông tin, dữ liệu giữa các biểu, giữa dạng giấy, dạng số</t>
  </si>
  <si>
    <t>Áp dụng và quy đổi tổng định biên và định mức tại bước 3.2 + 3.3 Bảng 3 TT13/2019</t>
  </si>
  <si>
    <t>Phân tích số liệu, đánh giá hiện trạng sử dụng đất và tình hình biến động đất đai của địa phương:
- Phân tích, đánh giá hiện trạng sử dụng đất
- Phân tích, đánh giá biến động sử dụng đất</t>
  </si>
  <si>
    <t>Áp dụng định biên và định mức tại bước 6 Bảng 3 TT13/2019 để tách ra 02 bước công việc</t>
  </si>
  <si>
    <t>Vận dụng định biên và định mức tại bước 2.3 Bảng 3 TT13/2019</t>
  </si>
  <si>
    <t>Định mức (Công/ĐVT) tỉnh Quảng Ngãi</t>
  </si>
  <si>
    <t>Áp dụng định biên và định mức tại bước 1.1 Bảng 5 TT13/2019 để tách ra 02 bước công việc</t>
  </si>
  <si>
    <t>Áp dụng định biên và định mức tại bước 1.2 Bảng 5 TT13/2019</t>
  </si>
  <si>
    <t>Áp dụng định biên và định mức tại bước 1.3 Bảng 5 TT13/2019</t>
  </si>
  <si>
    <t>Áp dụng định biên và định mức tại bước 1.5 Bảng 5 TT13/2019</t>
  </si>
  <si>
    <t>Áp dụng định biên và định mức tại bước 1.4 Bảng 5 TT13/2019</t>
  </si>
  <si>
    <t>Áp dụng định biên và định mức tại bước 1.6 Bảng 5 TT13/2019</t>
  </si>
  <si>
    <t>Áp dụng tổng định biên và định mức tại bước 2.1.2+2.1.3 Bảng 5 TT13/2019</t>
  </si>
  <si>
    <t>4.2.3</t>
  </si>
  <si>
    <t>Áp dụng định biên và định mức tại bước 2.1.1 Bảng 5 TT13/2019</t>
  </si>
  <si>
    <t>Áp dụng định biên và định mức tại bước 2.1.4 Bảng 5 TT13/2019</t>
  </si>
  <si>
    <t>Áp dụng định biên và định mức tại bước 2.1.5 Bảng 5 TT13/2019</t>
  </si>
  <si>
    <t>2.1.2+2.1.3</t>
  </si>
  <si>
    <t>Rà soát khoanh vẽ, chỉnh lý nội nghiệp vào bản đồ, dữ liệu sử dụng cho điều tra kiểm kê theo quy định tại các điểm b, c khoản 4 Điều 17 của Thông tư số 27/2018/TT- BTNMT và in ấn bản đồ phục vụ điều tra khoanh vẽ ngoại nghiệp</t>
  </si>
  <si>
    <t>Áp dụng định biên và định mức tại bước 1.2.2 Bảng 2 TT13/2019</t>
  </si>
  <si>
    <t>Áp dụng định biên và định mức tại bước 2.3 Bảng 2 TT13/2019</t>
  </si>
  <si>
    <t>Áp dụng định biên và định mức tại bước 5 Bảng 2 TT13/2019</t>
  </si>
  <si>
    <t>- Rà soát khoanh vẽ, chỉnh lý nội nghiệp vào bản đồ, dữ liệu sử dụng cho điều tra kiểm kê từ bản đồ kiểm kê rừng của ngành nông nghiệp đã thực hiện trong kỳ kiểm kê (thực hiện đối với xã có đất lâm nghiệp)
- Rà soát khoanh vẽ, chỉnh lý nội nghiệp vào bản đồ, dữ liệu sử dụng cho điều tra kiểm kê đối với các trường hợp: chuyển đổi cơ cấu cây trồng trên đất trồng lúa đã đăng ký với UBND xã theo quy định (từ các hồ sơ đăng ký chuyển đổi cơ cấu cây trồng) và các khoanh đất ngập nước</t>
  </si>
  <si>
    <t>Áp dụng định biên và định mức tại bước 1.2.2 Bảng 7 TT13/2019</t>
  </si>
  <si>
    <t>Áp dụng định biên và định mức tại bước 1.4 Bảng 7 TT13/2019</t>
  </si>
  <si>
    <t>Áp dụng định biên và định mức tại bước 1.2.1 Bảng 7 TT13/2019</t>
  </si>
  <si>
    <t>Áp dụng định biên và định mức tại bước 1.1 Bảng 7 TT13/2019</t>
  </si>
  <si>
    <t>Trường hợp đã có CSDL đất đai nhưng chưa khai thác sử dụng ở cấp xã</t>
  </si>
  <si>
    <t>Áp dụng định biên và định mức tại bước 2.1.1 Bảng 1 TT13/2019</t>
  </si>
  <si>
    <t>Áp dụng định biên và định mức tại bước 1.2.1 Bảng 2 TT13/2019</t>
  </si>
  <si>
    <t>Áp dụng định biên và định mức tại bước 1.1 Bảng 1 TT13/2019</t>
  </si>
  <si>
    <t>Đối với xã chưa có CSDL đất đai</t>
  </si>
  <si>
    <t>Vận dung định biên và định mức kiểm kê của cấp xã tại bước 1.6 Bảng 5 TT13/2019</t>
  </si>
  <si>
    <t>- Tiếp nhận hồ sơ kết quả KKĐĐ của cấp xã giao nộp
- Kiểm đếm hồ sơ kết quả KKĐĐ của cấp xã giao nộp</t>
  </si>
  <si>
    <t>Áp dụng và quy đổi tổng định biên và định mức tại bước 2.1.1+2.1.2 Bảng 7 TT13/2019</t>
  </si>
  <si>
    <t>2.2+2,3</t>
  </si>
  <si>
    <t>-Tổng hợp số liệu kiểm kê diện tích đất đai vào các biểu theo quy định
- Phân tích, đánh giá hiện trạng sử dụng đất, biến động đất đai và tình hình quản lý, sử dụng đất của địa phương</t>
  </si>
  <si>
    <t>- Rà soát, xử lý số liệu tổng hợp của các xã đối với các khu vực tranh chấp, chồng, hở địa giới hành chính
- Tổng hợp số liệu vào các biểu KKĐĐ cấp huyện
- Đối chiếu thông tin, dữ liệu dạng giấy và dạng số</t>
  </si>
  <si>
    <t>2.2.1 +2.2.2+2.2.3</t>
  </si>
  <si>
    <t>Áp dụng và quy đổi tổng định biên và định mức tại bước 2.2.1+2.2.2+2.2.3 Bảng 7 TT13/2019</t>
  </si>
  <si>
    <t>Áp dụng định biên và định mức tại bước 2.3.3 Bảng 7 TT13/2019</t>
  </si>
  <si>
    <t>Áp dụng định biên và định mức tại bước 2.2 Bảng 7 TT13/2019</t>
  </si>
  <si>
    <t>Áp dụng định biên và định mức tại bước 1.3.1 Bảng 7 TT13/2019</t>
  </si>
  <si>
    <t>Áp dụng định biên và định mức tại bước 1.3.2.1 Bảng 7 TT13/2019</t>
  </si>
  <si>
    <t>2.3.1+2.4</t>
  </si>
  <si>
    <t>Phân tích, đánh giá biến động sử dụng đất đai qua các thời kỳ 05 năm, 10 năm</t>
  </si>
  <si>
    <t>- Phân tích, đánh giá tình hình quản lý, sử dụng đất đai
- Xây dựng báo cáo kết quả KKĐĐ cấp huyện</t>
  </si>
  <si>
    <t>Áp dụng định biên và định mức tại bước 2.3.2 Bảng 7 TT13/2019</t>
  </si>
  <si>
    <t>Áp dụng tổng định biên và định mức tại bước 2.3.1 + 2.4 Bảng 7 TT13/2019</t>
  </si>
  <si>
    <t>Hoàn thiện, phê duyệt kết quả KKĐĐ</t>
  </si>
  <si>
    <t>In sao và giao nộp kết quả KKĐĐ</t>
  </si>
  <si>
    <t>Áp dụng định biên và định mức tại bước 2.5 Bảng 7 TT13/2019 để tách ra 02 bước công việc</t>
  </si>
  <si>
    <t>Bỏ, do không có bước công việc theo Điều 11 TT08/2024 (trước đây được quy định tại điểm c khoản 1 Điều 20 TT27/2018)</t>
  </si>
  <si>
    <t>Áp dụng định biên và định mức tại bước 2.1 Bảng 8 TT13/2019</t>
  </si>
  <si>
    <t>Áp dụng định biên và định mức tại bước 2.2 Bảng 8 TT13/2019</t>
  </si>
  <si>
    <t>Áp dụng định biên và định mức tại bước 2.3 Bảng 8 TT13/2019</t>
  </si>
  <si>
    <t>Áp dụng định biên và định mức tại bước 3 Bảng 8 TT13/2019</t>
  </si>
  <si>
    <t>Áp dụng định biên và định mức tại bước 4 Bảng 8 TT13/2019</t>
  </si>
  <si>
    <r>
      <t>Tiếp biên các mảnh bản đồ hiện trạng sử dụng đất cấp xã</t>
    </r>
    <r>
      <rPr>
        <strike/>
        <sz val="12"/>
        <rFont val="Times New Roman"/>
        <family val="1"/>
      </rPr>
      <t xml:space="preserve"> </t>
    </r>
  </si>
  <si>
    <r>
      <t>Tích hợp, tiếp biên các mảnh bản đồ hiện trạng sử dụng đất cấp xã</t>
    </r>
    <r>
      <rPr>
        <strike/>
        <sz val="12"/>
        <rFont val="Times New Roman"/>
        <family val="1"/>
      </rPr>
      <t xml:space="preserve"> </t>
    </r>
  </si>
  <si>
    <t>Áp dụng định biên và định mức tại bước 1.1 Bảng 9 TT13/2019</t>
  </si>
  <si>
    <t>Áp dụng định biên và định mức tại bước 1.2.1 Bảng 9 TT13/2019</t>
  </si>
  <si>
    <t>Áp dụng định biên và định mức tại bước 1.5 Bảng 9 TT13/2019</t>
  </si>
  <si>
    <t>1.2.2 + 1.3.1</t>
  </si>
  <si>
    <t>- Đánh giá khả năng sử dụng, lựa chọn tài liệu, bản đồ thu thập để sử dụng cho kiểm kê;
- Chuẩn bị bản đồ, dữ liệu dạng số đối với trường hợp quy định tại các điểm b, c và d khoản 3 Điều 17 của Thông tư số 27/2018/TT-BTNMT để phục vụ cho điều tra kiểm kê, lập bản đồ hiện trạng sử dụng đất ở cấp xã theo phương án được duyệt</t>
  </si>
  <si>
    <t>Áp dụng tổng định biên và định mức tại bước 1.2.2 +1.3.1 Bảng 9 TT13/2019</t>
  </si>
  <si>
    <t>Áp dụng định biên và định mức tại bước 1.4 Bảng 9 TT13/2019</t>
  </si>
  <si>
    <t>- Rà soát xác định các điểm không thống nhất giữa kết quả kiểm kê đất quốc phòng, đất an ninh của Bộ Quốc phòng, Bộ Công an với hồ sơ đất đai và kết quả điều tra kiểm kê của địa phương
- Kiểm đếm thực tế, xử lý thống nhất số liệu kết quả kiểm kê đất quốc phòng, đất an ninh chuyển cho UBND cấp xã tổng hợp</t>
  </si>
  <si>
    <t>2.1.1+2.1.2</t>
  </si>
  <si>
    <t xml:space="preserve">- Tiếp nhận hồ sơ kết quả KKĐĐ của cấp huyện giao nộp 
- Kiểm đếm hồ sơ kết quả KKĐĐ của cấp huyện
- Hướng dẫn cấp huyện chỉnh sửa, hoàn thiện số liệu, báo cáo kết quả KKĐĐ, bản đồ hiện trạng sử dụng đất </t>
  </si>
  <si>
    <t>2.2.1+2.2.2+2.2.3</t>
  </si>
  <si>
    <t>Áp dụng định biên và định mức tại bước 5 Bảng 1 TT13/2019</t>
  </si>
  <si>
    <t>2.3.1+2.3.2</t>
  </si>
  <si>
    <t>- Rà soát, xử lý số liệu của cấp huyện đối với các khu vực tranh chấp, chồng, hở địa giới hành chính (nếu có);
- Tổng hợp số liệu vào các biểu KKĐĐ cấp tỉnh</t>
  </si>
  <si>
    <t>Áp dụng và quy đổi tổng định biên và định mức tại bước 2.3.1 và 2.3.2 Bảng 9 TT13/2019</t>
  </si>
  <si>
    <t>Áp dụng định biên và định mức tại bước 2.4.3 Bảng 9 TT13/2019</t>
  </si>
  <si>
    <t>Áp dụng định biên và định mức tại bước 2.4.2 Bảng 9 TT13/2019</t>
  </si>
  <si>
    <t>Áp dụng và quy đổi tổng định biên và định mức tại bước 4.1+4.2 Bảng 3 TT13/2019</t>
  </si>
  <si>
    <t>Áp dụng định biên và định mức tại bước 5 Bảng 3 TT13/2019</t>
  </si>
  <si>
    <t>2.4.1+2.4.4+2.5</t>
  </si>
  <si>
    <t>- Phân tích, đánh giá tình hình quản lý, sử dụng đất
- Đánh giá tác động của việc quản lý và sử dụng đất đai đến tình hình phát triển kinh tế - xã hội của tỉnh
- Xây dựng báo cáo kết quả KKĐĐ cấp tỉnh</t>
  </si>
  <si>
    <t>Hoàn thiện, phê duyệt kết quả kiểm kê đất đai của cấp tỉnh</t>
  </si>
  <si>
    <t>Áp dụng tổng định biên và định mức tại bước 2.4.1 và 2.4.4+2.5 Bảng 9 TT13/2019</t>
  </si>
  <si>
    <t>Áp dụng định biên và định mức tại bước 2.6 Bảng 9 TT13/2019 để tách ra 02 bước công việc</t>
  </si>
  <si>
    <t>Vận dung định biên và định mức kiểm kê của cấp xã tại bước 2.2.3 Bảng 9 TT13/2019</t>
  </si>
  <si>
    <r>
      <t>Tích hợp, tiếp biên các mảnh bản đồ hiện trạng sử dụng đất cấp huyện</t>
    </r>
    <r>
      <rPr>
        <strike/>
        <sz val="12"/>
        <rFont val="Times New Roman"/>
        <family val="1"/>
      </rPr>
      <t xml:space="preserve"> </t>
    </r>
  </si>
  <si>
    <t>Áp dụng định biên và định mức tại bước 2.1.3 Bảng 7 TT13/2019</t>
  </si>
  <si>
    <t>LẬP BẢN ĐỒ HIỆN TRẠNG SỬ DỤNG ĐẤT CẤP TỈNH TỶ LỆ 1/100.000 (BẢNG 15)</t>
  </si>
  <si>
    <t>Phân tích, đánh giá biến động sử dụng đất qua 05 năm, 10 năm</t>
  </si>
  <si>
    <t>Áp dụng định biên và định mức tại bước 2.3.1 Bảng 5 TT13/2019</t>
  </si>
  <si>
    <t>Áp dụng định biên và định mức tại bước 2.3.2 Bảng 5 TT13/2019</t>
  </si>
  <si>
    <t>Áp dụng định biên và định mức tại bước 2.3.4 Bảng 5 TT13/2019</t>
  </si>
  <si>
    <t>Áp dụng định biên và định mức tại bước 2.4 Bảng 5 TT13/2019</t>
  </si>
  <si>
    <t>Áp dụng định biên và định mức tại bước 3 Bảng 5 TT13/2019</t>
  </si>
  <si>
    <t>Áp dụng định biên và định mức tại bước 4.2 Bảng 5 TT13/2019</t>
  </si>
  <si>
    <t>4.1+4.3</t>
  </si>
  <si>
    <t>Áp dụng tổng định biên và định mức tại bước 4.1 + 4.3 Bảng 5 TT13/2019</t>
  </si>
  <si>
    <t>Áp dụng định biên và định mức tại bước 5 Bảng 5 TT13/2019</t>
  </si>
  <si>
    <t>Hoàn thiện, phê duyệt kết quả kiểm kê đất đai của cấp xã</t>
  </si>
  <si>
    <t>In sao và giao nộp kết quả kiểm kê đất đai</t>
  </si>
  <si>
    <t>Trường hợp chưa có CSDL đất đai</t>
  </si>
  <si>
    <t>Áp dụng tổng định biên và định mức tại bước 1.3 Bảng 5 +  bước 2.1.1 Bảng 1 TT13/2019</t>
  </si>
  <si>
    <t>1.4.1</t>
  </si>
  <si>
    <t>1.4.2</t>
  </si>
  <si>
    <t>1.3 +2.1.1</t>
  </si>
  <si>
    <t>Thu thập các tài liệu, số liệu về đất đai hiện có phục vụ cho KKĐĐ và Đối với xã có CSDL được khai thác sử dụng tại cấp xã thì rà soát cơ sở dữ liệu đất đai để xác định và tổng hợp các trường hợp biến động;</t>
  </si>
  <si>
    <t>Đối soát, xác định các trường hợp có biến động và chỉnh lý bản đồ đối với khoanh đất có thay đổi thông tin thửa đất (loại đất, loại đối tượng sử dụng, đối tượng quản lý đất); xác định và tổng hợp trường hợp có quyết định giao, cho thuê đất, chuyển mục đích sử dụng đất nhưng chưa thực hiện và trường hợp sử dụng đất không đúng mục đích (150 khoanh đất)</t>
  </si>
  <si>
    <t>Áp dụng định biên và định mức tại bước 2.3.3 Bảng 5 TT13/2019</t>
  </si>
  <si>
    <t>- Phân tích, đánh giá tình hình quản lý, sử dụng đất
- Xây dựng báo cáo thuyết minh, đánh giá hiện trạng sử dụng đất</t>
  </si>
  <si>
    <t>Chuyển vẽ, xử lý tiếp biên, đóng vùng các khoanh đất lên bản đồ kiểm kê đất đai dạng số từ kết quả điều tra thực địa theo chỉ tiêu kiểm kê chi tiết</t>
  </si>
  <si>
    <t>Cấp huyện</t>
  </si>
  <si>
    <t>Cấp tỉnh</t>
  </si>
  <si>
    <t>In sao và giao nộp kết quả KKĐĐ chuyên đề</t>
  </si>
  <si>
    <t>Hoàn thiện, phê duyệt kết quả KKĐĐ chuyên đề</t>
  </si>
  <si>
    <t>Áp dụng định biên và định mức tại bước 2.2.2.1 Bảng 5 TT13/2019</t>
  </si>
  <si>
    <r>
      <t xml:space="preserve">15
</t>
    </r>
    <r>
      <rPr>
        <sz val="12"/>
        <rFont val="Times New Roman"/>
        <family val="1"/>
      </rPr>
      <t>15</t>
    </r>
  </si>
  <si>
    <r>
      <t>- M</t>
    </r>
    <r>
      <rPr>
        <vertAlign val="subscript"/>
        <sz val="12"/>
        <rFont val="Times New Roman"/>
        <family val="1"/>
      </rPr>
      <t>T</t>
    </r>
    <r>
      <rPr>
        <sz val="12"/>
        <rFont val="Times New Roman"/>
        <family val="1"/>
      </rPr>
      <t xml:space="preserve"> là mức lao động của tỉnh cần tính;</t>
    </r>
  </si>
  <si>
    <r>
      <t>- M</t>
    </r>
    <r>
      <rPr>
        <vertAlign val="subscript"/>
        <sz val="12"/>
        <rFont val="Times New Roman"/>
        <family val="1"/>
      </rPr>
      <t>tbh</t>
    </r>
    <r>
      <rPr>
        <sz val="12"/>
        <rFont val="Times New Roman"/>
        <family val="1"/>
      </rPr>
      <t xml:space="preserve"> là mức lao động của tỉnh trung bình;</t>
    </r>
  </si>
  <si>
    <r>
      <t>- K</t>
    </r>
    <r>
      <rPr>
        <vertAlign val="subscript"/>
        <sz val="12"/>
        <rFont val="Times New Roman"/>
        <family val="1"/>
      </rPr>
      <t>slh</t>
    </r>
    <r>
      <rPr>
        <sz val="12"/>
        <rFont val="Times New Roman"/>
        <family val="1"/>
      </rPr>
      <t xml:space="preserve"> là số lượng đơn vị cấp huyện trực thuộc tỉnh.</t>
    </r>
  </si>
  <si>
    <t>Áp dụng định biên và định mức tại bước 1 Bảng 6 TT13/2019</t>
  </si>
  <si>
    <t>Áp dụng định biên và định mức tại bước 2 Bảng 6 TT13/2019</t>
  </si>
  <si>
    <t>Áp dụng định biên và định mức tại bước 3 Bảng 6 TT13/2019</t>
  </si>
  <si>
    <t>Áp dụng định biên và định mức tại bước 4 Bảng 6 TT13/2019</t>
  </si>
  <si>
    <t>Áp dụng định biên và định mức tại bước 2 Bảng 10 TT13/2019</t>
  </si>
  <si>
    <t>Áp dụng định biên và định mức tại bước 2.1 Bảng 10 TT13/2019</t>
  </si>
  <si>
    <t>Áp dụng định biên và định mức tại bước 2.2 Bảng 10 TT13/2019</t>
  </si>
  <si>
    <t>Áp dụng định biên và định mức tại bước 2.3 Bảng 10 TT13/2019</t>
  </si>
  <si>
    <t>Áp dụng định biên và định mức tại bước 3 Bảng 10 TT13/2019</t>
  </si>
  <si>
    <t>Áp dụng định biên và định mức tại bước 4 Bảng 10 TT13/2019</t>
  </si>
  <si>
    <t>Định mức tại Bảng 9 nêu trên tính cho tỉnh trung bình (có ít hơn hoặc bằng 10 đơn vị cấp huyện); khi tính mức cho tỉnh cụ thể thì căn cứ vào số lượng đơn vị cấp huyện của tỉnh để tính theo công thức sau: MT = Mtbt x [1 + 0,04 x (10 - 10)]</t>
  </si>
  <si>
    <t>Định mức tại Bảng 3 nêu trên tính cho tỉnh trung bình (có ít hơn hoặc bằng 10 đơn vị cấp huyện); khi tính mức cho tỉnh cụ thể thì căn cứ vào số lượng đơn vị cấp huyện của tỉnh để tính theo công thức sau: MT = Mtbt x [1 + 0,04 x (10 - 10)]</t>
  </si>
  <si>
    <t>Danh mục dụng cụ</t>
  </si>
  <si>
    <t>Đơn vị tính</t>
  </si>
  <si>
    <t>Bàn làm việc</t>
  </si>
  <si>
    <t>Cái</t>
  </si>
  <si>
    <t>Ghế văn phòng</t>
  </si>
  <si>
    <t>Tủ để tài liệu</t>
  </si>
  <si>
    <t>Ổn áp dùng chung 10A</t>
  </si>
  <si>
    <t>Lưu điện</t>
  </si>
  <si>
    <t>Máy hút ẩm 2kW</t>
  </si>
  <si>
    <t>Máy hút bụi 1,5kW</t>
  </si>
  <si>
    <t>Quạt thông gió 0,04 kW</t>
  </si>
  <si>
    <t>Quạt trần 0,1 kW</t>
  </si>
  <si>
    <t>Đèn neon 0,04 kW</t>
  </si>
  <si>
    <t>Bộ</t>
  </si>
  <si>
    <t>Máy tính bấm số</t>
  </si>
  <si>
    <t>Đồng hồ treo tường</t>
  </si>
  <si>
    <t>Ổ cứng ngoài lưu trữ dữ liệu (2T)</t>
  </si>
  <si>
    <t>Điện năng</t>
  </si>
  <si>
    <t>kW</t>
  </si>
  <si>
    <t>Danh mục thiết bị</t>
  </si>
  <si>
    <t>Máy in khổ A4</t>
  </si>
  <si>
    <t>Máy in khổ A3</t>
  </si>
  <si>
    <t>Máy vi tính để bàn</t>
  </si>
  <si>
    <t>Máy điều hòa nhiệt độ</t>
  </si>
  <si>
    <t>Máy photocopy A3</t>
  </si>
  <si>
    <t>Danh mục vật liệu</t>
  </si>
  <si>
    <t>Mực in A4 Laser</t>
  </si>
  <si>
    <t>Hộp</t>
  </si>
  <si>
    <t>Mực in A3 Laser</t>
  </si>
  <si>
    <t>Mực photocopy</t>
  </si>
  <si>
    <t>Sổ ghi chép</t>
  </si>
  <si>
    <t>Quyển</t>
  </si>
  <si>
    <t>Cặp 3 dây</t>
  </si>
  <si>
    <t>Chiếc</t>
  </si>
  <si>
    <t>Giấy A4</t>
  </si>
  <si>
    <t>Ram</t>
  </si>
  <si>
    <t>Giấy A3</t>
  </si>
  <si>
    <t>Dụng cụ</t>
  </si>
  <si>
    <t>Thiết bị</t>
  </si>
  <si>
    <t>Vật liệu</t>
  </si>
  <si>
    <t>Định mức Tính cho 1 tỉnh)</t>
  </si>
  <si>
    <t>Định mức (Ca/tỉnh Quảng Ngãi)</t>
  </si>
  <si>
    <t>Định mức Tính cho tỉnh Quảng Ngãi)</t>
  </si>
  <si>
    <t xml:space="preserve">Xác định phạm vi kiểm kê đất đai ở cấp xã theo quy định tại  Điều 3 của Thông tư số 08/2024/TT-BTNMT  </t>
  </si>
  <si>
    <t>Nội dung công việc theo Thông tư số 08/2024/TT-BTNMT</t>
  </si>
  <si>
    <t xml:space="preserve">Xử lý, tổng hợp số liệu kiểm kê đất đai của cấp huyện, lập các biểu quy định tại các điểm a, b, c, d và đ khoản 1 Điều 5 Thông tư số 08/2024/TT-BTNMT </t>
  </si>
  <si>
    <t>Xây dựng báo cáo thuyết minh hiện trạng sử dụng đất theo quy định tại khoản 6 Điều 10 Thông tư số 08/2024/TT-BTNMT.</t>
  </si>
  <si>
    <t>Xử lý, tổng hợp số liệu kiểm kê đất đai của cấp tỉnh, lập các biểu quy định tại các điểm a, b, c, d và đ khoản 1 Điều 5 Thông tư số 08/2024/TT-BTNMT</t>
  </si>
  <si>
    <t>Xây dựng báo cáo thuyết minh hiện trạng sử dụng đất theo quy định tại khoản 6 Điều 10 Thông tư số 08/2024/TT-BTNMT</t>
  </si>
  <si>
    <r>
      <t xml:space="preserve">Thời hạn </t>
    </r>
    <r>
      <rPr>
        <i/>
        <sz val="12"/>
        <rFont val="Times New Roman"/>
        <family val="1"/>
      </rPr>
      <t>(tháng)</t>
    </r>
  </si>
  <si>
    <r>
      <t xml:space="preserve">Định mức </t>
    </r>
    <r>
      <rPr>
        <i/>
        <sz val="12"/>
        <rFont val="Times New Roman"/>
        <family val="1"/>
      </rPr>
      <t>(Ca/tỉnh)</t>
    </r>
  </si>
  <si>
    <r>
      <t xml:space="preserve">Định mức </t>
    </r>
    <r>
      <rPr>
        <i/>
        <sz val="12"/>
        <rFont val="Times New Roman"/>
        <family val="1"/>
      </rPr>
      <t>(Ca/tỉnh Quảng Ngãi)</t>
    </r>
  </si>
  <si>
    <r>
      <t xml:space="preserve">Công suất </t>
    </r>
    <r>
      <rPr>
        <i/>
        <sz val="12"/>
        <rFont val="Times New Roman"/>
        <family val="1"/>
      </rPr>
      <t>(kw/h)</t>
    </r>
  </si>
  <si>
    <r>
      <t xml:space="preserve">Thời hạn </t>
    </r>
    <r>
      <rPr>
        <i/>
        <sz val="13"/>
        <rFont val="Times New Roman"/>
        <family val="1"/>
      </rPr>
      <t>(tháng)</t>
    </r>
  </si>
  <si>
    <r>
      <t xml:space="preserve">Định mức </t>
    </r>
    <r>
      <rPr>
        <i/>
        <sz val="13"/>
        <rFont val="Times New Roman"/>
        <family val="1"/>
      </rPr>
      <t>(Ca/tỉnh)</t>
    </r>
  </si>
  <si>
    <r>
      <t xml:space="preserve">Công suất </t>
    </r>
    <r>
      <rPr>
        <i/>
        <sz val="13"/>
        <rFont val="Times New Roman"/>
        <family val="1"/>
      </rPr>
      <t>(kw/h)</t>
    </r>
  </si>
  <si>
    <t>Máy chiếu (Slide)</t>
  </si>
  <si>
    <t>Giá để tài liệu</t>
  </si>
  <si>
    <t>Máy hút ẩm 2 kW</t>
  </si>
  <si>
    <t>Máy hút bụi 1,5 kW</t>
  </si>
  <si>
    <t xml:space="preserve"> Cái</t>
  </si>
  <si>
    <t>Đèn neon 0,04kW</t>
  </si>
  <si>
    <t>Hòm đựng tài liệu</t>
  </si>
  <si>
    <t>Cặp đựng tài liệu</t>
  </si>
  <si>
    <t>Ống đựng bản đồ</t>
  </si>
  <si>
    <t>Thước nhựa 120 cm</t>
  </si>
  <si>
    <r>
      <t xml:space="preserve">Công suất </t>
    </r>
    <r>
      <rPr>
        <i/>
        <sz val="13"/>
        <rFont val="Times New Roman"/>
        <family val="1"/>
      </rPr>
      <t>(kW/h)</t>
    </r>
  </si>
  <si>
    <t>Máy vi tính</t>
  </si>
  <si>
    <t>Máy chiếu</t>
  </si>
  <si>
    <t>Máy tính xách tay</t>
  </si>
  <si>
    <t>Máy in Plotter</t>
  </si>
  <si>
    <t>Băng dính to</t>
  </si>
  <si>
    <t>Cuộn</t>
  </si>
  <si>
    <t>Mực in Plotter</t>
  </si>
  <si>
    <t>Giấy in A0</t>
  </si>
  <si>
    <t>Tờ</t>
  </si>
  <si>
    <t>Định mức (theo tỷ lệ 1/100.000)  Ca/tỉnh</t>
  </si>
  <si>
    <t>Xã</t>
  </si>
  <si>
    <t>Tỉnh</t>
  </si>
  <si>
    <t>Huyện</t>
  </si>
  <si>
    <t>Áp dụng định biên và định mức tại bước 3 Bảng 1 TT13/2019</t>
  </si>
  <si>
    <t>Áp dụng định biên và định mức tại bước 2.2 Bảng 1 TT13/2019</t>
  </si>
  <si>
    <t>Đối với các đơn vị cấp xã chưa có CSDL đất đai</t>
  </si>
  <si>
    <t>Áp dụng và quy đổi tổng định biên và định mức tại bước 2.1+2.2 Bảng 2 TT13/2019</t>
  </si>
  <si>
    <t>Thu thập các hồ sơ, tài liệu, số liệu liên quan đến biến động đất đai trong năm thống kê trên địa bàn cấp huyện, hồ sơ quy hoạch, kế hoạch sử dụng đất của cấp huyện, hồ sơ địa giới đơn vị hành chính cấp huyện; số liệu KKĐĐ của kỳ trước hoặc số liệu TKĐĐ được thực hiện trong năm trước của cấp huyện và tài liệu khác có liên quan</t>
  </si>
  <si>
    <t>Phân loại, đánh giá và lựa chọn các hồ sơ, tài liệu, số liệu thu thập</t>
  </si>
  <si>
    <t>Xây dựng văn bản chỉ đạo và kế hoạch thực hiện TKĐĐ trên địa bàn cấp tỉnh</t>
  </si>
  <si>
    <t>Thu thập các hồ sơ, tài liệu, số liệu liên quan đến biến động đất đai trong năm thống kê trên địa bàn cấp tỉnh, hồ sơ quy hoạch, kế hoạch sử dụng đất của cấp tỉnh, hồ sơ địa giới đơn vị hành chính cấp tỉnh; số liệu KKĐĐ của kỳ trước hoặc số liệu TKĐĐ được thực hiện trong năm trước của cấp tỉnh và các tài liệu khác có liên quan</t>
  </si>
  <si>
    <t>Xác định phạm vi TKĐĐ ở cấp tỉnh theo quy định tại Điều 3 Thông tư số 08/2024/TT-BTNMT</t>
  </si>
  <si>
    <t>Rà soát, tổng hợp các biến động đất đai trong năm thống kê đối với các trường hợp có biến động về loại đất, đối tượng sử dụng đất, đối tượng được giao quản lý đất đã thực hiện thủ tục về giao đất, cho thuê đất, chuyển mục đích sử dụng đất, thu hồi đất trong năm TKĐĐ đối với tổ chức trong nước; tổ chức tôn giáo, tổ chức tôn giáo trực thuộc; người gốc Việt Nam định cư ở nước ngoài, tổ chức kinh tế có vốn đầu tư nước ngoài; tổ chức nước ngoài có chức năng ngoại giao vào Danh sách các trường hợp biến động trong năm TKĐĐ và kỳ KKĐĐ tại Phụ lục IV ban hành kèm theo Thông tư số 08/2024/TT-BTNMT để gửi UBND cấp xã, cấp huyện, trừ các đơn vị cấp xã đã có CSDL đất đai đang được quản lý, vận hành đồng bộ ở các cấp</t>
  </si>
  <si>
    <t>Tiếp nhận kết quả TKĐĐ của cấp huyện và kết quả thống kê đất quốc phòng, đất an ninh do Bộ Quốc phòng và Bộ Công an chuyển đến:</t>
  </si>
  <si>
    <t>Rà soát, kiểm tra kết quả TKĐĐ của cấp huyện về tính đầy đủ và nội dung TKĐĐ theo quy định</t>
  </si>
  <si>
    <t>Chỉ đạo cấp huyện chỉnh sửa, hoàn thiện số liệu, báo cáo kết quả TKĐĐ (nếu có)</t>
  </si>
  <si>
    <t>Xử lý, tổng hợp số liệu TKĐĐ của cấp tỉnh và lập các biểu theo quy định tại các điểm điểm a, b, c, d và đ khoản 1 Điều 5 Thông tư số 08/2024/TT-BTNMT</t>
  </si>
  <si>
    <t>Phân tích, đánh giá hiện trạng sử dụng đất, nguyên nhân biến động đất đai trong năm TKĐĐ so với số liệu TKĐĐ của năm liền trước và KKĐĐ của kỳ liền trước, đề xuất các giải pháp tăng cường quản lý, nâng cao hiệu quả sử dụng đất trên địa bàn cấp tỉnh</t>
  </si>
  <si>
    <t>Chỉnh sửa, hoàn thiện số liệu, báo cáo kết quả TKĐĐ cấp tỉnh trong trường hợp Bộ Tài nguyên và Môi trường đề nghị theo quy định tại khoản 2 Điều 9 Thông tư số 08/2024/TT-BTNMT</t>
  </si>
  <si>
    <t>Hoàn thiện, phê duyệt và công bố kết quả TKĐĐ cấp tỉnh theo quy định tại khoản 3 Điều 59 Luật Đất đai</t>
  </si>
  <si>
    <t>In sao và giao nộp kết quả TKĐĐ theo quy định tại khoản 3 và điểm b khoản 4 Điều 22 Thông tư số 08/2024/TT-BTNMT</t>
  </si>
  <si>
    <t>Áp dụng và quy đổi tổng định biên và định mức tại bước 2.1+2.2 Bảng 3 TT13/2019</t>
  </si>
  <si>
    <t>Chuyển vẽ, xử lý tiếp biên, đóng vùng các khoanh đất và cập nhật thông tin loại đất, đối tượng sử dụng đất, đối tượng được giao quản lý đất lên bản đồ KKĐĐ dạng số từ kết quả điều tra thực địa theo chỉ tiêu kiểm kê chi tiết</t>
  </si>
  <si>
    <t>4.4.1</t>
  </si>
  <si>
    <t>Chuyển vẽ, xử lý tiếp biên, đóng vùng các khoanh đất lên bản đồ KKĐĐ dạng số từ kết quả điều tra thực địa theo chỉ tiêu kiểm kê chi tiết</t>
  </si>
  <si>
    <t>4.4.2</t>
  </si>
  <si>
    <t>Cập nhật thông tin loại đất, đối tượng sử dụng đất, đối tượng được giao quản lý đất lên bản đồ KKĐĐ dạng số từ kết quả điều tra thực địa theo chỉ tiêu kiểm kê chi tiết</t>
  </si>
  <si>
    <t>4.4.3</t>
  </si>
  <si>
    <t>Chuyển vẽ, xử lý tiếp biên, đóng vùng các khoanh đất sau khi đã thực hiện theo quy định tại điểm b và điểm c khoản 4 Điều 10 Thông tư số 08/2024/TT-BTNMT để biên tập, lập bản đồ KKĐĐ theo quy định tại Điều 20 Thông tư số 08/2024/TT-BTNMT</t>
  </si>
  <si>
    <t>Lập Danh sách các khoanh đất thống kê, KKĐĐ theo quy định tại Phụ lục III ban hành kèm theo Thông tư số 08/2024/TT-BTNMT</t>
  </si>
  <si>
    <t>Biên tập bản đồ hiện trạng sử dụng đất</t>
  </si>
  <si>
    <t>Đối với các đơn vị cấp xã đã có CSDL đất đai nhưng chưa được quản lý, vận hành đồng bộ ở các cấp</t>
  </si>
  <si>
    <t>Vận dụng định mức tại bước 1.2.1 Bảng 2 TT13/2019 và Áp dụng định biên tại bước 1.2 Bảng 3 TT13/2019</t>
  </si>
  <si>
    <t>Xây dựng kế hoạch thực hiện KKĐĐ trên địa bàn cấp tỉnh</t>
  </si>
  <si>
    <t>Áp dụng và quy đổi tổng định biên và định mức tại bước 2.2.1 và 2.2.2 và 2.2.3 Bảng 9 TT13/2019</t>
  </si>
  <si>
    <t>Áp dụng và quy đổi tổng định biên và định mức tại bước 2.1.1 và 2.1.2 Bảng 9 TT13/2019</t>
  </si>
  <si>
    <t>Bỏ, do không có bước công việc tại cấp tỉnh theo TT08/2024 và không phù hợp để áp dụng trên địa bàn tỉnh</t>
  </si>
  <si>
    <t>Thu thập các hồ sơ, tài liệu, bản đồ, số liệu liên quan đến KKĐĐ chuyên đề</t>
  </si>
  <si>
    <t>Xác định phạm vi KKĐĐ chuyên đề trên bản đồ KKĐĐ và theo địa bàn cấp xã</t>
  </si>
  <si>
    <t>Chuyển vẽ, xử lý tiếp biên, đóng vùng các khoanh đất thực hiện theo quy định tại Thông tư số 08/2024/TT-BTNMT</t>
  </si>
  <si>
    <t>Xử lý, tổng hợp số liệu KKĐĐ chuyên đề và lập các biểu theo quy định</t>
  </si>
  <si>
    <t>Xây dựng báo cáo kết quả KKĐĐ chuyên đề</t>
  </si>
  <si>
    <t>1.1.1</t>
  </si>
  <si>
    <t>1.1.2</t>
  </si>
  <si>
    <r>
      <t xml:space="preserve">Thu thập các hồ sơ, tài liệu, bản đồ, số liệu liên quan đến biến động đất đai trong năm thống kê trên địa bàn cấp xã, hồ sơ địa giới đơn vị hành chính cấp xã; số liệu KKĐĐ của kỳ trước hoặc số liệu TKĐĐ được thực hiện trong năm trước của cấp xã; tiếp nhận Danh sách các trường hợp biến động trong năm TKĐĐ và kỳ KKĐĐ do cơ quan có chức năng quản lý đất đai cấp huyện, </t>
    </r>
    <r>
      <rPr>
        <sz val="14"/>
        <rFont val="Times New Roman"/>
        <family val="1"/>
      </rPr>
      <t>VPĐKĐĐ</t>
    </r>
    <r>
      <rPr>
        <sz val="13"/>
        <rFont val="Times New Roman"/>
        <family val="1"/>
      </rPr>
      <t xml:space="preserve"> chuyển đến</t>
    </r>
  </si>
  <si>
    <t>Xác định phạm vi TKĐĐ ở cấp xã theo quy định tại Điều 3 Thông tư số 08/2024/TT-BTNMT</t>
  </si>
  <si>
    <t>Các trường hợp thay đổi về loại đất, đối tượng sử dụng đất, đối tượng được giao quản lý đất tại danh sách các trường hợp biến động trong năm TKĐĐ do cơ quan có chức năng quản lý đất đai cấp huyện, VPĐKĐĐ chuyển đến</t>
  </si>
  <si>
    <t>Đối với các đơn vị cấp xã đã có CSDL đất đai đang được quản lý, vận hành đồng bộ ở các cấp</t>
  </si>
  <si>
    <t>Đối với các đơn vị cấp xã chưa có CSDL đất đai hoặc có CSDL đất đai nhưng chưa được quản lý, vận hành đồng bộ ở các cấp</t>
  </si>
  <si>
    <t>Cập nhật thông tin trước và sau biến động của khoanh đất vào Danh sách các trường hợp biến động trong năm TKĐĐ và kỳ KKĐĐ tại Phụ lục IV ban hành kèm theo Thông tư số 08/2024/TT-BTNMT</t>
  </si>
  <si>
    <t>Khoanh vẽ nội nghiệp vào bản đồ KKĐĐ và biên tập tổng hợp các thửa đất thành các khoanh đất theo quy định tại Điều 20 Thông tư số 08/2024/TT-BTNMT</t>
  </si>
  <si>
    <t>Tính toán diện tích trong năm TKĐĐ theo từng khoanh đất, cập nhật các khoanh đất có thay đổi lên bản đồ KKĐĐ</t>
  </si>
  <si>
    <t>Xử lý, tổng hợp số liệu TKĐĐ của cấp xã và lập các biểu theo quy định tại các điểm a, b, d và đ khoản 1 Điều 5 Thông tư số 08/2024/TT-BTNMT và lập Danh sách các khoanh đất thống kê, KKĐĐ tại Phụ lục III ban hành kèm theo Thông tư số 08/2024/TT-BTNMT</t>
  </si>
  <si>
    <t>Phân tích, đánh giá hiện trạng sử dụng đất, nguyên nhân biến động đất đai trong năm TKĐĐ so với số liệu TKĐĐ của năm liền trước và KKĐĐ của kỳ liền trước, đề xuất các giải pháp tăng cường quản lý, nâng cao hiệu quả sử dụng đất trên địa bàn cấp xã</t>
  </si>
  <si>
    <t>Xây dựng báo cáo kết quả TKĐĐ cấp xã</t>
  </si>
  <si>
    <t>Hoàn thiện, phê duyệt kết quả TKĐĐ cấp xã</t>
  </si>
  <si>
    <t>Xây dựng văn bản chỉ đạo và kế hoạch thực hiện TKĐĐ trên địa bàn cấp huyện</t>
  </si>
  <si>
    <t>Xác định phạm vi TKĐĐ ở cấp huyện theo quy định tại Điều 3 Thông tư số 08/2024/TT-BTNMT</t>
  </si>
  <si>
    <t>Rà soát, tổng hợp các biến động đất đai trong năm thống kê đối với các trường hợp có biến động về loại đất, đối tượng sử dụng đất, đối tượng được giao quản lý đất đã thực hiện thủ tục về giao đất, cho thuê đất, chuyển mục đích sử dụng đất, thu hồi đất trong năm TKĐĐ đối với cá nhân và cộng đồng dân cư vào Danh sách các trường hợp biến động trong năm TKĐĐ và kỳ KKĐĐ tại Phụ lục IV ban hành kèm theo Thông tư số 08/2024/TT-BTNMT để gửi UBND cấp xã, trừ các đơn vị cấp xã đã có CSDL đất đai đang được quản lý, vận hành đồng bộ ở các cấp</t>
  </si>
  <si>
    <t>Tiếp nhận kết quả TKĐĐ của cấp xã:</t>
  </si>
  <si>
    <t>Rà soát, kiểm tra kết quả TKĐĐ của cấp xã về tính đầy đủ và nội dung TKĐĐ theo quy định</t>
  </si>
  <si>
    <t>Chỉ đạo cấp xã chỉnh sửa, hoàn thiện số liệu, báo cáo kết quả TKĐĐ (nếu có)</t>
  </si>
  <si>
    <t>Xử lý, tổng hợp số liệu TKĐĐ của cấp huyện và lập các biểu theo quy định tại các điểm a, b, c, d và đ khoản 1 Điều 5 Thông tư số 08/2024/TT-BTNMT</t>
  </si>
  <si>
    <t>Phân tích, đánh giá hiện trạng sử dụng đất, nguyên nhân biến động đất đai trong năm TKĐĐ so với số liệu TKĐĐ của năm liền trước và KKĐĐ của kỳ liền trước, đề xuất các giải pháp tăng cường quản lý, nâng cao hiệu quả sử dụng đất trên địa bàn cấp huyện</t>
  </si>
  <si>
    <t>Hoàn thiện, phê duyệt kết quả TKĐĐ cấp huyện</t>
  </si>
  <si>
    <t>In sao và giao nộp kết quả TKĐĐ cấp huyện theo quy định tại khoản 2 và điểm a khoản 4 Điều 22 Thông tư số 08/2024/TT-BTNMT</t>
  </si>
  <si>
    <t>ĐỊNH MỨC KINH TẾ - KỸ THUẬT THỐNG KÊ ĐẤT ĐAI CẤP XÃ</t>
  </si>
  <si>
    <t>ĐỊNH MỨC KINH TẾ - KỸ THUẬT THỐNG KÊ ĐẤT ĐAI CẤP HUYỆN</t>
  </si>
  <si>
    <t>ĐỊNH MỨC KINH TẾ - KỸ THUẬT THỐNG KÊ ĐẤT ĐAI CẤP TỈNH</t>
  </si>
  <si>
    <t>ĐỊNH MỨC KINH TẾ - KỸ THUẬT KIỂM KÊ ĐẤT ĐAI CẤP XÃ</t>
  </si>
  <si>
    <t>ĐỊNH MỨC KINH TẾ - KỸ THUẬT KIỂM KÊ ĐẤT ĐAI CẤP HUYỆN</t>
  </si>
  <si>
    <t>ĐỊNH MỨC KINH TẾ - KỸ THUẬT KIỂM KÊ ĐẤT ĐAI CẤP TỈNH</t>
  </si>
  <si>
    <t>ĐỊNH MỨC KINH TẾ - KỸ THUẬT KIỂM KÊ ĐẤT ĐAI CHUYÊN ĐỀ</t>
  </si>
  <si>
    <t>Xây dựng kế hoạch thực hiện KKĐĐ trên địa bàn cấp xã</t>
  </si>
  <si>
    <t>Phổ biến, quán triệt nhiệm vụ đến các cán bộ và tuyên truyền cho người dân về kế hoạch thực hiện KKĐĐ</t>
  </si>
  <si>
    <t>Xác định phạm vi KKĐĐ ở cấp xã theo quy định tại Điều 3 Thông tư số 08/2024/TT-BTNMT</t>
  </si>
  <si>
    <t>Rà soát, đối chiếu, lựa chọn các tài liệu, số liệu, bản đồ thu thập để sử dụng cho lập bản đồ KKĐĐ</t>
  </si>
  <si>
    <t>In tài liệu phục vụ cho KKĐĐ</t>
  </si>
  <si>
    <t>Điều tra, rà soát, cập nhật, chỉnh lý các biến động đất đai trong kỳ kiểm kê:</t>
  </si>
  <si>
    <t>Rà soát khoanh vẽ nội nghiệp phục vụ lập bản đồ KKĐĐ; tài liệu sử dụng cho điều tra kiểm kê đối với các trường hợp có biến động đã thực hiện thủ tục hành chính về đất đai và biên tập tổng hợp các thửa đất thành các khoanh đất theo quy định tại Điều 20 Thông tư số 08/2024/TT-BTNMT; in bản đồ KKĐĐ phục vụ điều tra khoanh vẽ ngoại nghiệp</t>
  </si>
  <si>
    <t>Rà soát khoanh vẽ nội nghiệp phục vụ lập bản đồ KKĐĐ; tài liệu sử dụng cho điều tra kiểm kê đối với các trường hợp có biến động đã thực hiện thủ tục hành chính về đất đai</t>
  </si>
  <si>
    <t>Biên tập tổng hợp các thửa đất thành các khoanh đất theo quy định tại Điều 20 Thông tư số 08/2024/TT-BTNMT</t>
  </si>
  <si>
    <t>In bản đồ KKĐĐ phục vụ điều tra khoanh vẽ ngoại nghiệp</t>
  </si>
  <si>
    <t>Điều tra đối soát ngoài thực địa, xác định ranh giới các khoanh đất theo loại đất, đối tượng sử dụng đất, đối tượng được giao quản lý đất</t>
  </si>
  <si>
    <t xml:space="preserve">Xử lý, tổng hợp số liệu KKĐĐ của cấp huyện, lập các biểu theo quy định tại các điểm a, b, c, d và đ khoản 1 Điều 5 Thông tư số 08/2024/TT-BTNMT </t>
  </si>
  <si>
    <t>Khái quát về điều kiện tự nhiên, kinh tế - xã hội; tình hình tổ chức thực hiện, phương pháp điều tra, thu thập số liệu KKĐĐ, nguồn gốc số liệu thu thập tại cấp xã và đánh giá độ tin cậy của số liệu thu thập; Đánh giá tình hình chưa thống nhất về đường địa giới đơn vị hành chính thực hiện trong kỳ KKĐĐ (nếu có); Đề xuất, kiến nghị biện pháp nâng cao hiệu quả quản lý, sử dụng đất</t>
  </si>
  <si>
    <t>Đánh giá hiện trạng sử dụng đất theo các chỉ tiêu KKĐĐ; phân tích nguyên nhân biến động về sử dụng đất của năm KKĐĐ với số liệu của 02 kỳ KKĐĐ gần nhất</t>
  </si>
  <si>
    <t>Hoàn thiện, phê duyệt kết quả KKĐĐ của cấp xã</t>
  </si>
  <si>
    <t>In sao và giao nộp kết quả KKĐĐ theo quy định tại khoản 1 và điểm a khoản 5 Điều 23 Thông tư số 08/2024/TT-BTNMT</t>
  </si>
  <si>
    <t>Nội dung công việc theo Thông tư 13/2019/TT-BTNMT</t>
  </si>
  <si>
    <t>Tổng hợp, khái quát hóa nội dung của bản đồ KKĐĐ quy định tại Điều 20 Thông tư số 08/2024/TT-BTNMT</t>
  </si>
  <si>
    <t>Rà soát, tổng hợp các biến động đất đai trong kỳ kiểm kê đối với các trường hợp có biến động về loại đất, đối tượng sử dụng đất, đối tượng được giao quản lý đất đã thực hiện thủ tục về giao đất, cho thuê đất, chuyển mục đích sử dụng đất, thu hồi đất trong kỳ KKĐĐ đối với cá nhân và cộng đồng dân cư vào Danh sách các trường hợp biến động trong năm TKĐĐ và kỳ KKĐĐ tại Phụ lục IV ban hành kèm theo Thông tư số 08/2024/TT-BTNMT để gửi UBND cấp xã, trừ các đơn vị cấp xã đã xây dựng CSDL đất đai sử dụng đồng bộ ở các cấp</t>
  </si>
  <si>
    <t>Đối với các đơn vị cấp xã có CSDL đất đai nhưng chưa được quản lý, vận hành đồng bộ ở các cấp</t>
  </si>
  <si>
    <t>Tiếp nhận kết quả KKĐĐ của cấp xã</t>
  </si>
  <si>
    <t>Rà soát, kiểm tra kết quả KKĐĐ của cấp xã về tính đầy đủ và nội dung KKĐĐ theo quy định</t>
  </si>
  <si>
    <t>Chỉ đạo cấp xã chỉnh sửa, hoàn thiện số liệu, báo cáo kết quả KKĐĐ (nếu có)</t>
  </si>
  <si>
    <t>Xử lý, tổng hợp số liệu KKĐĐ của cấp huyện, lập các biểu theo quy định tại các điểm a, b, c, d và đ khoản 1 Điều 5 Thông tư số 08/2024/TT-BTNMT và xây dựng báo cáo thuyết minh hiện trạng sử dụng đất theo quy định tại khoản 6 Điều 10 Thông tư số 08/2024/TT-BTNMT</t>
  </si>
  <si>
    <t>Xây dựng báo cáo kết quả KKĐĐ cấp huyện</t>
  </si>
  <si>
    <t>Khái quát về điều kiện tự nhiên, kinh tế - xã hội; tình hình tổ chức thực hiện, nguồn số liệu, tài liệu sử dụng để tổng hợp KKĐĐ tại cấp huyện và đánh giá độ tin cậy của tài liệu, số liệu thu thập; Đánh giá tình hình chưa thống nhất về đường địa giới đơn vị hành chính thực hiện trong kỳ KKĐĐ (nếu có); Đề xuất, kiến nghị biện pháp nâng cao hiệu quả quản lý, sử dụng đất</t>
  </si>
  <si>
    <t>Đánh giá hiện trạng sử dụng đất; đánh giá tình hình thực hiện kế hoạch sử dụng đất 05 năm của cấp huyện; phân tích nguyên nhân biến động của năm KKĐĐ với số liệu của 02 kỳ KKĐĐ gần nhất</t>
  </si>
  <si>
    <t>Hoàn thiện, phê duyệt kết quả KKĐĐ của cấp huyện</t>
  </si>
  <si>
    <t>In sao và giao nộp kết quả KKĐĐ theo quy định tại khoản 2 và điểm a khoản 5 Điều 23 Thông tư số 08/2024/TT-BTNMT</t>
  </si>
  <si>
    <t>Tiếp biên, tổng hợp, khái quát hóa nội dung bản đồ hiện trạng sử dụng đất của cấp xã</t>
  </si>
  <si>
    <t>Tổng hợp, khái quát hóa nội dung bản đồ hiện trạng sử dụng đất</t>
  </si>
  <si>
    <t>Phổ biến, quán triệt nhiệm vụ đến UBND cấp xã, UBND cấp huyện và các sở, ban, ngành của cấp tỉnh về kế hoạch KKĐĐ</t>
  </si>
  <si>
    <t>Tổ chức tập huấn chuyên môn cho UBND cấp xã, UBND cấp huyện và các sở, ban, ngành của cấp tỉnh có liên quan</t>
  </si>
  <si>
    <t>Thu thập các hồ sơ, tài liệu, bản đồ, số liệu liên quan đến biến động đất đai trong kỳ KKĐĐ trên địa bàn cấp tỉnh, hồ sơ quy hoạch, kế hoạch sử dụng đất cấp tỉnh, hồ sơ địa giới đơn vị hành chính cấp tỉnh; hồ sơ kết quả KKĐĐ kỳ trước, kết quả TKĐĐ hằng năm trong kỳ KKĐĐ của cấp tỉnh và các tài liệu khác có liên quan</t>
  </si>
  <si>
    <t>Xác định phạm vi KKĐĐ ở cấp tỉnh theo quy định tại Điều 3 của Thông tư số 08/2024/TT-BTNMT</t>
  </si>
  <si>
    <t>Phân loại, đánh giá và lựa chọn các hồ sơ, tài liệu, bản đồ, số liệu thu thập để sử dụng cho KKĐĐ</t>
  </si>
  <si>
    <t>Tiếp nhận kết quả KKĐĐ của cấp huyện và kết quả kiểm kê đất quốc phòng, đất an ninh do Bộ Quốc phòng và Bộ Công an chuyển đến</t>
  </si>
  <si>
    <t>Rà soát, kiểm tra kết quả KKĐĐ của cấp huyện về tính đầy đủ và nội dung KKĐĐ theo quy định; chỉ đạo cấp huyện chỉnh sửa, hoàn thiện số liệu, báo cáo kết quả KKĐĐ (nếu có)</t>
  </si>
  <si>
    <t>Rà soát, đối chiếu số liệu đất quốc phòng, đất an ninh do Bộ Quốc phòng và Bộ Công an chuyển đến với số liệu do địa phương tổng hợp; trường hợp số liệu có sự sai lệch thì đề nghị Bộ Quốc phòng và Bộ Công an xem xét để thống nhất</t>
  </si>
  <si>
    <t>Xử lý, tổng hợp số liệu KKĐĐ của cấp tỉnh, lập các biểu theo quy định tại các điểm a, b, c, d và đ khoản 1 Điều 5 Thông tư số 08/2024/TT-BTNMT và xây dựng báo cáo thuyết minh hiện trạng sử dụng đất theo quy định tại khoản 6 Điều 10 Thông tư số 08/2024/TT-BTNMT</t>
  </si>
  <si>
    <t>Xử lý, tổng hợp số liệu KKĐĐ của cấp tỉnh, lập các biểu theo quy định tại các điểm a, b, c, d và đ khoản 1 Điều 5 Thông tư số 08/2024/TT-BTNMT</t>
  </si>
  <si>
    <t>Khái quát về điều kiện tự nhiên, kinh tế - xã hội; tình hình tổ chức thực hiện, nguồn số liệu, tài liệu sử dụng để tổng hợp KKĐĐ tại cấp tỉnh; đánh giá độ tin cậy của tài liệu, số liệu thu thập; Đánh giá đối với trường hợp thay đổi về địa giới đơn vị hành chính, việc chưa thống nhất về địa giới đơn vị hành chính (nếu có); Đề xuất, kiến nghị biện pháp nâng cao hiệu quả quản lý, sử dụng đất</t>
  </si>
  <si>
    <t>Đánh giá hiện trạng sử dụng đất; tình hình thực hiện kế hoạch sử dụng đất 05 năm cấp tỉnh; phân tích nguyên nhân biến động về sử dụng đất của năm KKĐĐ với số liệu của 02 kỳ KKĐĐ gần nhất</t>
  </si>
  <si>
    <t>Hoàn thiện, phê duyệt kết quả KKĐĐ của cấp tỉnh</t>
  </si>
  <si>
    <t>Chỉnh sửa, hoàn thiện số liệu, báo cáo kết quả KKĐĐ cấp tỉnh trong trường hợp Bộ Tài nguyên và Môi trường đề nghị theo quy định tại khoản 3 Điều 13 Thông tư số 08/2024/TT-BTNMT</t>
  </si>
  <si>
    <t>In sao và giao nộp kết quả KKĐĐ theo quy định tại khoản 3 và điểm b khoản 5 Điều 23 Thông tư số 08/2024/TT-BTNMT</t>
  </si>
  <si>
    <t>Tiếp biên, tổng hợp, khái quát hóa nội dung bản đồ hiện trạng sử dụng đất của cấp huyện</t>
  </si>
  <si>
    <t>Tiếp biên các mảnh bản đồ hiện trạng sử dụng đất của cấp huyện</t>
  </si>
  <si>
    <t>Đối với các đơn vị cấp xã đã có cơ sở dữ liệu đất đai đang được quản lý, vận hành đồng bộ ở các cấp</t>
  </si>
  <si>
    <t>Đối với các đơn vị cấp xã chưa có cơ sở dữ liệu đất đai hoặc có cơ sở dữ liệu đất đai nhưng chưa được quản lý, vận hành đồng bộ ở các cấp</t>
  </si>
  <si>
    <t>Rà soát, cập nhật xác định loại đất theo đúng quy định tại Điều 9 Luật Đất đai năm 2024 và các Điều 4, 5 và 6 Nghị định số 102/2024/NĐ-CP ngày 30 tháng 7 năm 2024 của Chính phủ và các nội dung khác có liên quan theo yêu cầu của việc thực hiện KKĐĐ chuyên đề</t>
  </si>
  <si>
    <t>Chưa có bước công việc</t>
  </si>
  <si>
    <t>Chưa có bước công việc.</t>
  </si>
  <si>
    <t xml:space="preserve">Chưa có bước công việc. </t>
  </si>
  <si>
    <t>Thu thập các hồ sơ, tài liệu, bản đồ, số liệu liên quan đến biến động đất đai trong kỳ KKĐĐ trên địa bàn cấp xã, hồ sơ kết quả KKĐĐ kỳ trước và kết quả TKĐĐ hằng năm trong kỳ KKĐĐ của cấp xã; rà soát CSDL đất đai (nếu có); tiếp nhận Danh sách các trường hợp biến động trong năm TKĐĐ và kỳ KKĐĐ tại Phụ lục IV ban hành kèm theo Thông tư số 08/2024/TT-BTNMT do cơ quan có chức năng quản lý đất đai cấp huyện, VPĐKĐĐ chuyển đến</t>
  </si>
  <si>
    <t>Rà soát các trường hợp thay đổi về loại đất, đối tượng sử dụng đất, đối tượng được giao quản lý đất tại danh sách các trường hợp biến động trong kỳ KKĐĐ do cơ quan có chức năng quản lý đất đai cấp huyện, VPĐKĐĐ chuyển đến; cập nhật thông tin trước và sau biến động của khoanh đất vào Danh sách các trường hợp biến động trong năm TKĐĐ và kỳ KKĐĐ tại Phụ lục IV ban hành kèm theo Thông tư số 08/2024/TT-BTNMT</t>
  </si>
  <si>
    <t>Đối soát ngoài thực địa về ranh giới các khoanh đất theo loại đất, đối tượng sử dụng đất, đối tượng được giao quản lý đất có liên quan theo yêu cầu của việc thực hiện KKĐĐ chuyên đề</t>
  </si>
  <si>
    <t>Rà soát, tổng hợp các biến động đất đai trong kỳ kiểm kê đối với các trường hợp có thay đổi về loại đất, đối tượng sử dụng đất, đối tượng quản lý đất đã thực hiện thủ tục về giao đất, cho thuê đất, chuyển mục đích sử dụng đất, thu hồi đất trong kỳ KKĐĐ đối với tổ chức trong nước; tổ chức tôn giáo, tổ chức tôn giáo trực thuộc; người gốc Việt Nam định cư ở nước ngoài, tổ chức kinh tế có vốn đầu tư nước ngoài; tổ chức nước ngoài có chức năng ngoại giao vào Danh sách các trường hợp biến động trong năm thống kê đất đai và kỳ KKĐĐ tại Phụ lục IV ban hành kèm theo Thông tư này để gửi Ủy ban nhân dân cấp xã, cấp huyện, trừ các đơn vị hành chính đã xây dựng cơ sở dữ liệu đất đai sử dụng đồng bộ ở các cấp</t>
  </si>
  <si>
    <t>Phổ biến, quán triệt nhiệm vụ đến Ủy ban nhân dân cấp xã và các phòng, ban chuyên môn của cấp huyện về kế hoạch thực hiện KKĐĐ;</t>
  </si>
  <si>
    <t>Thu thập các hồ sơ, tài liệu, bản đồ, số liệu liên quan phục vụ công tác KKĐĐ</t>
  </si>
  <si>
    <t xml:space="preserve">Xác định phạm vi KKĐĐ ở cấp huyện theo quy định tại Điều 3 của Thông tư số 08/2024/TT-BTNMT </t>
  </si>
  <si>
    <t>In sao và giao nộp kết quả TKĐĐ theo quy định tại khoản 1 và điểm a khoản 4 Điều 22 Thông tư số 08/2024/TT-BTNMT</t>
  </si>
  <si>
    <t>Nội dung công việc được vận dụng để tính định mức</t>
  </si>
  <si>
    <t>Đối với cấp trực tiếp thực hiện KKĐĐ chuyên đề</t>
  </si>
  <si>
    <t>Thửa/xã</t>
  </si>
  <si>
    <t>1,00</t>
  </si>
  <si>
    <r>
      <t xml:space="preserve">Rà soát khoanh vẽ nội nghiệp phục vụ lập bản đồ </t>
    </r>
    <r>
      <rPr>
        <sz val="14"/>
        <rFont val="Times New Roman"/>
        <family val="1"/>
      </rPr>
      <t>KKĐĐ</t>
    </r>
    <r>
      <rPr>
        <sz val="13"/>
        <rFont val="Times New Roman"/>
        <family val="1"/>
      </rPr>
      <t>; tài liệu sử dụng cho điều tra kiểm kê đối với các trường hợp có biến động đã thực hiện thủ tục hành chính về đất đai</t>
    </r>
  </si>
  <si>
    <r>
      <t xml:space="preserve">In bản đồ </t>
    </r>
    <r>
      <rPr>
        <sz val="14"/>
        <rFont val="Times New Roman"/>
        <family val="1"/>
      </rPr>
      <t>KKĐĐ</t>
    </r>
    <r>
      <rPr>
        <sz val="13"/>
        <rFont val="Times New Roman"/>
        <family val="1"/>
      </rPr>
      <t xml:space="preserve"> phục vụ điều tra khoanh vẽ ngoại nghiệp</t>
    </r>
  </si>
  <si>
    <t>Trường hợp tổng hợp kết quả KKĐĐ chuyên đề do cấp dưới đã thực hiện</t>
  </si>
  <si>
    <t>Vận dụng định biên và định mức tại bước 1.4.1 Bảng 14 Định mức này</t>
  </si>
  <si>
    <t>Vận dụng định biên và định mức tại bước 1.5 Bảng 14 Định mức này</t>
  </si>
  <si>
    <t>Vận dụng định biên và định mức tại bước 4.2.1 Bảng 14 Định mức này</t>
  </si>
  <si>
    <t>Vận dụng định biên và định mức tại bước 4.2.2 Bảng 14 Định mức này</t>
  </si>
  <si>
    <t>Vận dụng định biên và định mức tại bước 4.2.3 Bảng 14 Định mức này</t>
  </si>
  <si>
    <t>Vận dụng định biên và định mức tại bước 4.3 Bảng 14 Định mức này</t>
  </si>
  <si>
    <t>Vận dụng định biên và định mức tại bước 4.4.1 Bảng 14 Định mức này</t>
  </si>
  <si>
    <t>Vận dụng định biên và định mức tại bước 5 Bảng 14 Định mức này</t>
  </si>
  <si>
    <t>Vận dụng định biên và định mức tại bước 6 Bảng 14 Định mức này</t>
  </si>
  <si>
    <t>Vận dụng định biên và định mức tại bước 8 Bảng 14 Định mức này</t>
  </si>
  <si>
    <t>Vận dụng định biên và định mức tại bước 9 Bảng 14 Định mức này</t>
  </si>
  <si>
    <t>Vận dụng định biên và định mức tại bước 5.1 Bảng 23 Định mức này</t>
  </si>
  <si>
    <t>Vận dụng định biên và định mức tại bước 5.2 Bảng 23 Định mức này</t>
  </si>
  <si>
    <t>Vận dụng định biên và định mức tại bước 7 Bảng 23 Định mức này</t>
  </si>
  <si>
    <t>Vận dụng định biên và định mức tại bước 8 Bảng 23 Định mức này</t>
  </si>
  <si>
    <t>Vận dụng định biên và định mức tại bước 5.1 Bảng 31 Định mức này</t>
  </si>
  <si>
    <t>Vận dụng định biên và định mức tại bước 5.2 Bảng 31 Định mức này</t>
  </si>
  <si>
    <t>Vận dụng định biên và định mức tại bước 7 Bảng 31 Định mức này</t>
  </si>
  <si>
    <t>Vận dụng định biên và định mức tại bước 9 Bảng 31 Định mức này</t>
  </si>
  <si>
    <t>Vận dụng định biên và định mức tại bước 2.2 Bảng 19 Định mức này và thay đổi đơn vị tính cho phù hợp</t>
  </si>
  <si>
    <t>Rà soát, tổng hợp các biến động đất đai trong kỳ kiểm kê đối với các trường hợp có biến động về loại đất, đối tượng sử dụng đất, đối tượng được giao quản lý đất đã thực hiện thủ tục về giao đất, cho thuê đất, chuyển mục đích sử dụng đất, thu hồi đất trong kỳ KKĐĐ đối với cá nhân và cộng đồng dân cư vào Danh sách các trường hợp biến động trong năm TKĐĐ và kỳ KKĐĐ tại Phụ lục IV ban hành kèm theo Thông tư số 08/2024/TT-BTNMT để gửi UBND cấp xã, trừ các đơn vị cấp xã đã xây dựng CSDL đất đai sử dụng đồng bộ ở các cấp (Đối với các đơn vị cấp xã chưa có CSDL đất đai)</t>
  </si>
  <si>
    <t>Nội dung công việc theo Thông tư số 08/2024/TT-BTNMT và hướng dẫn KKĐĐ chuyên đề tại Công văn số 6237/BTNMT-ĐKDLTTĐĐ</t>
  </si>
  <si>
    <t>Áp dụng định biên và định mức tại bước 6 Bảng 5 TT13/2019 để tách ra 02 bước công việc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</si>
</sst>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00"/>
  </numFmts>
  <fonts count="20" x14ac:knownFonts="1">
    <font>
      <sz val="10"/>
      <name val="Arial"/>
      <family val="2"/>
    </font>
    <font>
      <sz val="10"/>
      <name val="Arial"/>
      <family val="2"/>
    </font>
    <font>
      <b/>
      <sz val="13"/>
      <name val="Times New Roman"/>
      <family val="1"/>
    </font>
    <font>
      <sz val="13"/>
      <name val="Times New Roman"/>
      <family val="1"/>
    </font>
    <font>
      <b/>
      <i/>
      <sz val="12"/>
      <name val="Times New Roman"/>
      <family val="1"/>
    </font>
    <font>
      <b/>
      <sz val="12"/>
      <name val="Times New Roman"/>
      <family val="1"/>
    </font>
    <font>
      <sz val="12"/>
      <name val="Times New Roman"/>
      <family val="1"/>
    </font>
    <font>
      <sz val="14"/>
      <name val="Times New Roman"/>
      <family val="1"/>
    </font>
    <font>
      <b/>
      <sz val="9"/>
      <color indexed="81"/>
      <name val="Tahoma"/>
      <family val="2"/>
    </font>
    <font>
      <sz val="9"/>
      <color indexed="81"/>
      <name val="Tahoma"/>
      <family val="2"/>
    </font>
    <font>
      <strike/>
      <sz val="12"/>
      <name val="Times New Roman"/>
      <family val="1"/>
    </font>
    <font>
      <sz val="12"/>
      <name val=".VnTime"/>
      <family val="2"/>
    </font>
    <font>
      <i/>
      <sz val="12"/>
      <name val="Times New Roman"/>
      <family val="1"/>
    </font>
    <font>
      <b/>
      <i/>
      <strike/>
      <sz val="12"/>
      <name val="Times New Roman"/>
      <family val="1"/>
    </font>
    <font>
      <u/>
      <sz val="12"/>
      <name val="Times New Roman"/>
      <family val="1"/>
    </font>
    <font>
      <i/>
      <strike/>
      <sz val="12"/>
      <name val="Times New Roman"/>
      <family val="1"/>
    </font>
    <font>
      <strike/>
      <u/>
      <sz val="12"/>
      <name val="Times New Roman"/>
      <family val="1"/>
    </font>
    <font>
      <b/>
      <i/>
      <u/>
      <sz val="12"/>
      <name val="Times New Roman"/>
      <family val="1"/>
    </font>
    <font>
      <vertAlign val="subscript"/>
      <sz val="12"/>
      <name val="Times New Roman"/>
      <family val="1"/>
    </font>
    <font>
      <i/>
      <sz val="13"/>
      <name val="Times New Roman"/>
      <family val="1"/>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0" fontId="11" fillId="0" borderId="0"/>
    <xf numFmtId="0" fontId="1" fillId="0" borderId="0"/>
  </cellStyleXfs>
  <cellXfs count="165">
    <xf numFmtId="0" fontId="0" fillId="0" borderId="0" xfId="0"/>
    <xf numFmtId="0" fontId="4"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0" fontId="6" fillId="0" borderId="1" xfId="0" quotePrefix="1" applyFont="1" applyFill="1" applyBorder="1" applyAlignment="1">
      <alignment horizontal="left" vertical="center" wrapText="1"/>
    </xf>
    <xf numFmtId="2"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10" fillId="0" borderId="0" xfId="0" applyFont="1" applyAlignment="1">
      <alignment horizontal="center" vertical="center" wrapText="1"/>
    </xf>
    <xf numFmtId="2" fontId="10" fillId="3"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10"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Font="1" applyAlignment="1">
      <alignment vertical="center" wrapText="1"/>
    </xf>
    <xf numFmtId="0" fontId="6" fillId="0" borderId="0" xfId="0" applyFont="1" applyFill="1" applyAlignment="1">
      <alignment vertical="center" wrapText="1"/>
    </xf>
    <xf numFmtId="2" fontId="5" fillId="0" borderId="1" xfId="0" applyNumberFormat="1" applyFont="1" applyFill="1" applyBorder="1" applyAlignment="1">
      <alignment vertical="center" wrapText="1"/>
    </xf>
    <xf numFmtId="0" fontId="12" fillId="0" borderId="1" xfId="0" applyFont="1" applyFill="1" applyBorder="1" applyAlignment="1">
      <alignment vertical="center" wrapText="1"/>
    </xf>
    <xf numFmtId="2" fontId="5" fillId="0" borderId="1" xfId="0" applyNumberFormat="1" applyFont="1" applyFill="1" applyBorder="1" applyAlignment="1">
      <alignment horizontal="left" vertical="center" wrapText="1"/>
    </xf>
    <xf numFmtId="165" fontId="6" fillId="0" borderId="1" xfId="1" quotePrefix="1"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2" fontId="6" fillId="0"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0" fillId="3" borderId="1" xfId="0" applyFont="1" applyFill="1" applyBorder="1" applyAlignment="1">
      <alignment horizontal="left" vertical="center" wrapText="1"/>
    </xf>
    <xf numFmtId="166" fontId="6" fillId="0" borderId="1"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Fill="1" applyAlignment="1">
      <alignment vertical="center" wrapText="1"/>
    </xf>
    <xf numFmtId="49" fontId="6" fillId="0" borderId="2" xfId="1" applyNumberFormat="1" applyFont="1" applyFill="1" applyBorder="1" applyAlignment="1">
      <alignment horizontal="center" vertical="center" wrapText="1"/>
    </xf>
    <xf numFmtId="0" fontId="12" fillId="0" borderId="0" xfId="0" applyFont="1" applyFill="1" applyAlignment="1">
      <alignment vertical="center" wrapText="1"/>
    </xf>
    <xf numFmtId="49" fontId="15" fillId="0" borderId="1" xfId="1" applyNumberFormat="1" applyFont="1" applyFill="1" applyBorder="1" applyAlignment="1">
      <alignment horizontal="center" vertical="center" wrapText="1"/>
    </xf>
    <xf numFmtId="49" fontId="6" fillId="0" borderId="0" xfId="1" applyNumberFormat="1" applyFont="1" applyFill="1" applyAlignment="1">
      <alignment horizontal="center" vertical="center" wrapText="1"/>
    </xf>
    <xf numFmtId="0" fontId="6" fillId="0" borderId="0"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166" fontId="6" fillId="0" borderId="0" xfId="0" applyNumberFormat="1" applyFont="1" applyFill="1" applyAlignment="1">
      <alignment vertical="center" wrapText="1"/>
    </xf>
    <xf numFmtId="2" fontId="6" fillId="0" borderId="0" xfId="0" applyNumberFormat="1" applyFont="1" applyFill="1" applyAlignment="1">
      <alignment horizontal="center" vertical="center" wrapText="1"/>
    </xf>
    <xf numFmtId="0" fontId="12" fillId="0" borderId="0" xfId="0" applyFont="1" applyAlignment="1">
      <alignment vertical="center" wrapText="1"/>
    </xf>
    <xf numFmtId="165" fontId="5" fillId="0" borderId="1" xfId="1" applyNumberFormat="1" applyFont="1" applyFill="1" applyBorder="1" applyAlignment="1">
      <alignment horizontal="left" vertical="center" wrapText="1"/>
    </xf>
    <xf numFmtId="2" fontId="5" fillId="0" borderId="1" xfId="1" applyNumberFormat="1" applyFont="1" applyFill="1" applyBorder="1" applyAlignment="1">
      <alignment horizontal="left" vertical="center" wrapText="1"/>
    </xf>
    <xf numFmtId="2" fontId="5" fillId="0" borderId="0" xfId="0" applyNumberFormat="1" applyFont="1" applyAlignment="1">
      <alignment vertical="center" wrapText="1"/>
    </xf>
    <xf numFmtId="0" fontId="12" fillId="0" borderId="4" xfId="0" applyFont="1" applyBorder="1" applyAlignment="1">
      <alignment vertical="center" wrapText="1"/>
    </xf>
    <xf numFmtId="0" fontId="12" fillId="0" borderId="1" xfId="0" applyFont="1" applyBorder="1" applyAlignment="1">
      <alignment vertical="center" wrapText="1"/>
    </xf>
    <xf numFmtId="0" fontId="6" fillId="0" borderId="4" xfId="0" applyFont="1" applyBorder="1" applyAlignment="1">
      <alignment vertical="center" wrapText="1"/>
    </xf>
    <xf numFmtId="2" fontId="5" fillId="0" borderId="1" xfId="1"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2" fontId="5" fillId="0" borderId="2" xfId="0" applyNumberFormat="1" applyFont="1" applyFill="1" applyBorder="1" applyAlignment="1">
      <alignment horizontal="left" vertical="center" wrapText="1"/>
    </xf>
    <xf numFmtId="2" fontId="5" fillId="0" borderId="2" xfId="1"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wrapText="1"/>
    </xf>
    <xf numFmtId="165" fontId="5" fillId="0" borderId="2" xfId="1" applyNumberFormat="1" applyFont="1" applyFill="1" applyBorder="1" applyAlignment="1">
      <alignment horizontal="left" vertical="center" wrapText="1"/>
    </xf>
    <xf numFmtId="2" fontId="5" fillId="0" borderId="2" xfId="0" applyNumberFormat="1" applyFont="1" applyFill="1" applyBorder="1" applyAlignment="1">
      <alignment vertical="center" wrapText="1"/>
    </xf>
    <xf numFmtId="0" fontId="12" fillId="0" borderId="0" xfId="0" applyFont="1" applyBorder="1" applyAlignment="1">
      <alignment vertical="center" wrapText="1"/>
    </xf>
    <xf numFmtId="0" fontId="6" fillId="0" borderId="0" xfId="0" applyFont="1" applyBorder="1" applyAlignment="1">
      <alignment vertical="center" wrapText="1"/>
    </xf>
    <xf numFmtId="0" fontId="17" fillId="0" borderId="0" xfId="0" applyFont="1" applyAlignment="1">
      <alignment horizontal="center" vertical="center" wrapText="1"/>
    </xf>
    <xf numFmtId="49" fontId="6" fillId="0" borderId="0" xfId="1" applyNumberFormat="1" applyFont="1" applyAlignment="1">
      <alignment horizontal="center" vertical="center" wrapText="1"/>
    </xf>
    <xf numFmtId="165" fontId="6" fillId="0" borderId="0" xfId="1" applyNumberFormat="1" applyFont="1" applyAlignment="1">
      <alignment horizontal="left" vertical="center" wrapText="1"/>
    </xf>
    <xf numFmtId="49" fontId="6" fillId="0" borderId="0" xfId="0" applyNumberFormat="1" applyFont="1" applyAlignment="1">
      <alignment horizontal="center" vertical="center" wrapText="1"/>
    </xf>
    <xf numFmtId="165" fontId="6" fillId="0" borderId="1" xfId="1"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164" fontId="5" fillId="0" borderId="1" xfId="1" applyNumberFormat="1" applyFont="1" applyFill="1" applyBorder="1" applyAlignment="1">
      <alignment horizontal="center" vertical="center" wrapText="1"/>
    </xf>
    <xf numFmtId="165" fontId="6" fillId="0" borderId="0" xfId="1" applyNumberFormat="1" applyFont="1" applyFill="1" applyAlignment="1">
      <alignment horizontal="left" vertical="center" wrapText="1"/>
    </xf>
    <xf numFmtId="0" fontId="6" fillId="0" borderId="0" xfId="0" applyFont="1" applyAlignment="1">
      <alignment horizontal="center" vertical="center"/>
    </xf>
    <xf numFmtId="4" fontId="6" fillId="0" borderId="0" xfId="0" applyNumberFormat="1" applyFont="1" applyAlignment="1">
      <alignment horizontal="center" vertical="center"/>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center" vertical="center" wrapText="1"/>
    </xf>
    <xf numFmtId="0" fontId="5" fillId="0" borderId="0" xfId="0" applyFont="1" applyAlignment="1">
      <alignment horizontal="center" vertical="center"/>
    </xf>
    <xf numFmtId="166" fontId="6" fillId="0" borderId="0" xfId="0" applyNumberFormat="1" applyFont="1" applyFill="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1"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0" xfId="0" applyFont="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justify" vertical="center" wrapText="1"/>
    </xf>
    <xf numFmtId="0" fontId="6" fillId="0" borderId="6"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2" fontId="6" fillId="0" borderId="0" xfId="0" applyNumberFormat="1" applyFont="1" applyFill="1" applyAlignment="1">
      <alignment vertical="center" wrapText="1"/>
    </xf>
    <xf numFmtId="2" fontId="6" fillId="0" borderId="0" xfId="1" applyNumberFormat="1" applyFont="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horizontal="justify" vertical="center"/>
    </xf>
    <xf numFmtId="0" fontId="2" fillId="0" borderId="0" xfId="0" applyFont="1" applyAlignment="1">
      <alignment vertical="center" wrapText="1"/>
    </xf>
    <xf numFmtId="0" fontId="2" fillId="0" borderId="0" xfId="0" applyFont="1" applyAlignment="1">
      <alignment horizontal="center" vertical="center" wrapText="1"/>
    </xf>
    <xf numFmtId="165"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49" fontId="12" fillId="0" borderId="1" xfId="1" applyNumberFormat="1" applyFont="1" applyFill="1" applyBorder="1" applyAlignment="1">
      <alignment horizontal="center" vertical="center" wrapText="1"/>
    </xf>
    <xf numFmtId="165" fontId="12" fillId="0" borderId="1" xfId="1"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Border="1" applyAlignment="1">
      <alignment horizontal="center" vertical="center"/>
    </xf>
    <xf numFmtId="0" fontId="6" fillId="0" borderId="3" xfId="0" applyFont="1" applyBorder="1" applyAlignment="1">
      <alignment horizontal="justify"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5" fillId="0" borderId="7" xfId="0" applyFont="1" applyBorder="1" applyAlignment="1">
      <alignment horizontal="justify" vertical="center" wrapText="1"/>
    </xf>
    <xf numFmtId="0" fontId="6" fillId="0" borderId="4" xfId="0" applyFont="1" applyBorder="1" applyAlignment="1">
      <alignment horizontal="justify" vertical="center" wrapText="1"/>
    </xf>
    <xf numFmtId="0" fontId="5" fillId="0" borderId="4" xfId="0" applyFont="1" applyBorder="1" applyAlignment="1">
      <alignment horizontal="justify" vertical="center" wrapText="1"/>
    </xf>
    <xf numFmtId="0" fontId="6" fillId="0" borderId="1" xfId="0" applyFont="1" applyFill="1" applyBorder="1" applyAlignment="1">
      <alignment horizontal="left" vertical="center" wrapText="1"/>
    </xf>
    <xf numFmtId="0" fontId="6" fillId="0" borderId="0" xfId="0" applyFont="1" applyAlignment="1">
      <alignment horizontal="left" vertical="center" wrapText="1"/>
    </xf>
    <xf numFmtId="0" fontId="6" fillId="0" borderId="1" xfId="0" quotePrefix="1" applyFont="1" applyFill="1" applyBorder="1" applyAlignment="1">
      <alignment horizontal="center" vertical="center" wrapText="1"/>
    </xf>
    <xf numFmtId="165" fontId="6" fillId="0" borderId="0" xfId="1" applyNumberFormat="1" applyFont="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0" xfId="0" applyFont="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Alignment="1">
      <alignment horizontal="left" vertical="center" wrapText="1"/>
    </xf>
    <xf numFmtId="0" fontId="15"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1"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Alignment="1">
      <alignment horizontal="center" vertical="center"/>
    </xf>
  </cellXfs>
  <cellStyles count="5">
    <cellStyle name="Comma" xfId="1" builtinId="3"/>
    <cellStyle name="Comma 2" xfId="2" xr:uid="{00000000-0005-0000-0000-000001000000}"/>
    <cellStyle name="Ledger 17 x 11 in" xfId="3" xr:uid="{00000000-0005-0000-0000-000002000000}"/>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94"/>
  <sheetViews>
    <sheetView zoomScale="85" zoomScaleNormal="85" workbookViewId="0">
      <pane ySplit="3" topLeftCell="A16" activePane="bottomLeft" state="frozen"/>
      <selection activeCell="D8" sqref="D8"/>
      <selection pane="bottomLeft" activeCell="G11" sqref="G11"/>
    </sheetView>
  </sheetViews>
  <sheetFormatPr defaultColWidth="9.140625" defaultRowHeight="15.75" x14ac:dyDescent="0.2"/>
  <cols>
    <col min="1" max="1" width="7" style="4" customWidth="1"/>
    <col min="2" max="2" width="56.42578125" style="99" customWidth="1"/>
    <col min="3" max="3" width="13.85546875" style="4" customWidth="1"/>
    <col min="4" max="4" width="17.28515625" style="4" customWidth="1"/>
    <col min="5" max="5" width="14.5703125" style="4" customWidth="1"/>
    <col min="6" max="6" width="10" style="4" customWidth="1"/>
    <col min="7" max="7" width="53.7109375" style="4" customWidth="1"/>
    <col min="8" max="8" width="32.42578125" style="99" customWidth="1"/>
    <col min="9" max="9" width="9.140625" style="33" hidden="1" customWidth="1"/>
    <col min="10" max="10" width="9.140625" style="33"/>
    <col min="11" max="11" width="13.42578125" style="33" bestFit="1" customWidth="1"/>
    <col min="12" max="16384" width="9.140625" style="33"/>
  </cols>
  <sheetData>
    <row r="1" spans="1:9" s="122" customFormat="1" ht="24.6" customHeight="1" x14ac:dyDescent="0.2">
      <c r="A1" s="156" t="s">
        <v>487</v>
      </c>
      <c r="B1" s="156"/>
      <c r="C1" s="156"/>
      <c r="D1" s="156"/>
      <c r="E1" s="156"/>
      <c r="F1" s="156"/>
      <c r="G1" s="156"/>
      <c r="H1" s="156"/>
    </row>
    <row r="3" spans="1:9" ht="31.5" x14ac:dyDescent="0.2">
      <c r="A3" s="111" t="s">
        <v>0</v>
      </c>
      <c r="B3" s="111" t="s">
        <v>388</v>
      </c>
      <c r="C3" s="5" t="s">
        <v>1</v>
      </c>
      <c r="D3" s="5" t="s">
        <v>2</v>
      </c>
      <c r="E3" s="5" t="s">
        <v>166</v>
      </c>
      <c r="F3" s="6" t="s">
        <v>0</v>
      </c>
      <c r="G3" s="5" t="s">
        <v>510</v>
      </c>
      <c r="H3" s="5" t="s">
        <v>187</v>
      </c>
    </row>
    <row r="4" spans="1:9" s="34" customFormat="1" ht="21" customHeight="1" x14ac:dyDescent="0.2">
      <c r="A4" s="106">
        <v>1</v>
      </c>
      <c r="B4" s="107" t="s">
        <v>154</v>
      </c>
      <c r="C4" s="103"/>
      <c r="D4" s="7"/>
      <c r="E4" s="7"/>
      <c r="F4" s="7">
        <v>1</v>
      </c>
      <c r="G4" s="7" t="s">
        <v>154</v>
      </c>
      <c r="H4" s="91"/>
    </row>
    <row r="5" spans="1:9" s="34" customFormat="1" ht="142.5" customHeight="1" x14ac:dyDescent="0.2">
      <c r="A5" s="106">
        <v>1.1000000000000001</v>
      </c>
      <c r="B5" s="107" t="s">
        <v>465</v>
      </c>
      <c r="C5" s="103" t="s">
        <v>6</v>
      </c>
      <c r="D5" s="7" t="s">
        <v>7</v>
      </c>
      <c r="E5" s="2">
        <v>1</v>
      </c>
      <c r="F5" s="7" t="s">
        <v>5</v>
      </c>
      <c r="G5" s="7" t="s">
        <v>155</v>
      </c>
      <c r="H5" s="101" t="s">
        <v>243</v>
      </c>
    </row>
    <row r="6" spans="1:9" s="34" customFormat="1" ht="47.25" x14ac:dyDescent="0.2">
      <c r="A6" s="106">
        <v>1.2</v>
      </c>
      <c r="B6" s="107" t="s">
        <v>466</v>
      </c>
      <c r="C6" s="103" t="s">
        <v>6</v>
      </c>
      <c r="D6" s="7" t="s">
        <v>15</v>
      </c>
      <c r="E6" s="2">
        <v>1</v>
      </c>
      <c r="F6" s="7"/>
      <c r="G6" s="7" t="s">
        <v>546</v>
      </c>
      <c r="H6" s="91" t="s">
        <v>200</v>
      </c>
    </row>
    <row r="7" spans="1:9" s="34" customFormat="1" ht="33" x14ac:dyDescent="0.2">
      <c r="A7" s="106">
        <v>1.3</v>
      </c>
      <c r="B7" s="107" t="s">
        <v>92</v>
      </c>
      <c r="C7" s="103" t="s">
        <v>6</v>
      </c>
      <c r="D7" s="7" t="s">
        <v>7</v>
      </c>
      <c r="E7" s="2">
        <v>1</v>
      </c>
      <c r="F7" s="7" t="s">
        <v>9</v>
      </c>
      <c r="G7" s="7" t="s">
        <v>156</v>
      </c>
      <c r="H7" s="91" t="s">
        <v>203</v>
      </c>
    </row>
    <row r="8" spans="1:9" s="34" customFormat="1" ht="33" x14ac:dyDescent="0.2">
      <c r="A8" s="106">
        <v>2</v>
      </c>
      <c r="B8" s="107" t="s">
        <v>167</v>
      </c>
      <c r="C8" s="103"/>
      <c r="D8" s="7"/>
      <c r="E8" s="2"/>
      <c r="F8" s="7">
        <v>2</v>
      </c>
      <c r="G8" s="7" t="s">
        <v>158</v>
      </c>
      <c r="H8" s="91"/>
    </row>
    <row r="9" spans="1:9" s="34" customFormat="1" ht="87" customHeight="1" x14ac:dyDescent="0.2">
      <c r="A9" s="106">
        <v>2.1</v>
      </c>
      <c r="B9" s="107" t="s">
        <v>467</v>
      </c>
      <c r="C9" s="103"/>
      <c r="D9" s="7"/>
      <c r="E9" s="2"/>
      <c r="F9" s="7"/>
      <c r="G9" s="7" t="s">
        <v>186</v>
      </c>
      <c r="H9" s="91"/>
    </row>
    <row r="10" spans="1:9" s="34" customFormat="1" ht="60.75" customHeight="1" x14ac:dyDescent="0.2">
      <c r="A10" s="106" t="s">
        <v>27</v>
      </c>
      <c r="B10" s="107" t="s">
        <v>468</v>
      </c>
      <c r="C10" s="103" t="s">
        <v>6</v>
      </c>
      <c r="D10" s="7" t="s">
        <v>7</v>
      </c>
      <c r="E10" s="2">
        <v>1</v>
      </c>
      <c r="F10" s="7" t="s">
        <v>27</v>
      </c>
      <c r="G10" s="7" t="s">
        <v>159</v>
      </c>
      <c r="H10" s="91" t="s">
        <v>241</v>
      </c>
    </row>
    <row r="11" spans="1:9" s="34" customFormat="1" ht="103.5" customHeight="1" x14ac:dyDescent="0.2">
      <c r="A11" s="106" t="s">
        <v>29</v>
      </c>
      <c r="B11" s="107" t="s">
        <v>469</v>
      </c>
      <c r="C11" s="103" t="s">
        <v>6</v>
      </c>
      <c r="D11" s="7" t="s">
        <v>7</v>
      </c>
      <c r="E11" s="2">
        <v>0.5</v>
      </c>
      <c r="F11" s="7" t="s">
        <v>29</v>
      </c>
      <c r="G11" s="7" t="s">
        <v>160</v>
      </c>
      <c r="H11" s="91" t="s">
        <v>199</v>
      </c>
    </row>
    <row r="12" spans="1:9" s="34" customFormat="1" ht="152.25" customHeight="1" x14ac:dyDescent="0.2">
      <c r="A12" s="106">
        <v>2.2000000000000002</v>
      </c>
      <c r="B12" s="107" t="s">
        <v>470</v>
      </c>
      <c r="C12" s="103" t="s">
        <v>25</v>
      </c>
      <c r="D12" s="7" t="s">
        <v>7</v>
      </c>
      <c r="E12" s="2">
        <v>4</v>
      </c>
      <c r="F12" s="7" t="s">
        <v>37</v>
      </c>
      <c r="G12" s="7" t="s">
        <v>161</v>
      </c>
      <c r="H12" s="91" t="s">
        <v>425</v>
      </c>
      <c r="I12" s="56">
        <f>E12*$E$23</f>
        <v>0.18264840182648404</v>
      </c>
    </row>
    <row r="13" spans="1:9" s="34" customFormat="1" ht="63" customHeight="1" x14ac:dyDescent="0.2">
      <c r="A13" s="106">
        <v>2.2999999999999998</v>
      </c>
      <c r="B13" s="107" t="s">
        <v>471</v>
      </c>
      <c r="C13" s="103" t="s">
        <v>25</v>
      </c>
      <c r="D13" s="7" t="s">
        <v>7</v>
      </c>
      <c r="E13" s="2">
        <v>2</v>
      </c>
      <c r="F13" s="7" t="s">
        <v>47</v>
      </c>
      <c r="G13" s="154" t="s">
        <v>162</v>
      </c>
      <c r="H13" s="152" t="s">
        <v>191</v>
      </c>
      <c r="I13" s="56">
        <f t="shared" ref="I13:I14" si="0">E13*$E$23</f>
        <v>9.1324200913242018E-2</v>
      </c>
    </row>
    <row r="14" spans="1:9" s="34" customFormat="1" ht="60" customHeight="1" x14ac:dyDescent="0.2">
      <c r="A14" s="106">
        <v>2.4</v>
      </c>
      <c r="B14" s="107" t="s">
        <v>472</v>
      </c>
      <c r="C14" s="103" t="s">
        <v>25</v>
      </c>
      <c r="D14" s="7" t="s">
        <v>7</v>
      </c>
      <c r="E14" s="2">
        <v>0.4</v>
      </c>
      <c r="F14" s="7" t="s">
        <v>47</v>
      </c>
      <c r="G14" s="155"/>
      <c r="H14" s="153"/>
      <c r="I14" s="56">
        <f t="shared" si="0"/>
        <v>1.8264840182648404E-2</v>
      </c>
    </row>
    <row r="15" spans="1:9" s="34" customFormat="1" ht="96.75" customHeight="1" x14ac:dyDescent="0.2">
      <c r="A15" s="106">
        <v>3</v>
      </c>
      <c r="B15" s="107" t="s">
        <v>473</v>
      </c>
      <c r="C15" s="103" t="s">
        <v>6</v>
      </c>
      <c r="D15" s="7" t="s">
        <v>7</v>
      </c>
      <c r="E15" s="2">
        <v>3</v>
      </c>
      <c r="F15" s="7">
        <v>3</v>
      </c>
      <c r="G15" s="7" t="s">
        <v>163</v>
      </c>
      <c r="H15" s="91" t="s">
        <v>424</v>
      </c>
      <c r="I15" s="56"/>
    </row>
    <row r="16" spans="1:9" s="34" customFormat="1" ht="96" customHeight="1" x14ac:dyDescent="0.2">
      <c r="A16" s="106">
        <v>4</v>
      </c>
      <c r="B16" s="107" t="s">
        <v>474</v>
      </c>
      <c r="C16" s="103" t="s">
        <v>6</v>
      </c>
      <c r="D16" s="7" t="s">
        <v>7</v>
      </c>
      <c r="E16" s="2">
        <v>3</v>
      </c>
      <c r="F16" s="7" t="s">
        <v>168</v>
      </c>
      <c r="G16" s="7" t="s">
        <v>188</v>
      </c>
      <c r="H16" s="91" t="s">
        <v>189</v>
      </c>
      <c r="I16" s="56"/>
    </row>
    <row r="17" spans="1:9" s="34" customFormat="1" ht="31.5" x14ac:dyDescent="0.2">
      <c r="A17" s="106">
        <v>5</v>
      </c>
      <c r="B17" s="107" t="s">
        <v>475</v>
      </c>
      <c r="C17" s="103" t="s">
        <v>6</v>
      </c>
      <c r="D17" s="7" t="s">
        <v>7</v>
      </c>
      <c r="E17" s="2">
        <v>4</v>
      </c>
      <c r="F17" s="7">
        <v>5</v>
      </c>
      <c r="G17" s="7" t="s">
        <v>164</v>
      </c>
      <c r="H17" s="91" t="s">
        <v>284</v>
      </c>
    </row>
    <row r="18" spans="1:9" s="34" customFormat="1" ht="31.5" customHeight="1" x14ac:dyDescent="0.2">
      <c r="A18" s="106">
        <v>6</v>
      </c>
      <c r="B18" s="107" t="s">
        <v>476</v>
      </c>
      <c r="C18" s="103" t="s">
        <v>6</v>
      </c>
      <c r="D18" s="7" t="s">
        <v>7</v>
      </c>
      <c r="E18" s="2">
        <v>0.5</v>
      </c>
      <c r="F18" s="7">
        <v>6</v>
      </c>
      <c r="G18" s="151" t="s">
        <v>165</v>
      </c>
      <c r="H18" s="152" t="s">
        <v>190</v>
      </c>
    </row>
    <row r="19" spans="1:9" s="34" customFormat="1" ht="60.75" customHeight="1" x14ac:dyDescent="0.2">
      <c r="A19" s="106">
        <v>7</v>
      </c>
      <c r="B19" s="107" t="s">
        <v>555</v>
      </c>
      <c r="C19" s="103" t="s">
        <v>6</v>
      </c>
      <c r="D19" s="7" t="s">
        <v>7</v>
      </c>
      <c r="E19" s="2">
        <v>0.5</v>
      </c>
      <c r="F19" s="7">
        <v>6</v>
      </c>
      <c r="G19" s="151"/>
      <c r="H19" s="153"/>
    </row>
    <row r="20" spans="1:9" s="34" customFormat="1" ht="24" customHeight="1" x14ac:dyDescent="0.2">
      <c r="A20" s="104"/>
      <c r="B20" s="105" t="s">
        <v>157</v>
      </c>
      <c r="C20" s="25" t="s">
        <v>6</v>
      </c>
      <c r="D20" s="25" t="s">
        <v>7</v>
      </c>
      <c r="E20" s="29">
        <v>1</v>
      </c>
      <c r="F20" s="54"/>
      <c r="G20" s="54" t="s">
        <v>23</v>
      </c>
      <c r="H20" s="27"/>
    </row>
    <row r="21" spans="1:9" s="34" customFormat="1" hidden="1" x14ac:dyDescent="0.2">
      <c r="A21" s="30"/>
      <c r="B21" s="32"/>
      <c r="C21" s="30"/>
      <c r="D21" s="30"/>
      <c r="E21" s="57">
        <f>SUM(E5:E19)</f>
        <v>21.9</v>
      </c>
      <c r="F21" s="30"/>
      <c r="G21" s="57"/>
      <c r="H21" s="32"/>
      <c r="I21" s="56"/>
    </row>
    <row r="22" spans="1:9" s="34" customFormat="1" hidden="1" x14ac:dyDescent="0.2">
      <c r="A22" s="30"/>
      <c r="B22" s="32"/>
      <c r="C22" s="30"/>
      <c r="D22" s="30"/>
      <c r="E22" s="57">
        <f>E21-E13-E12-E14</f>
        <v>15.499999999999998</v>
      </c>
      <c r="F22" s="30"/>
      <c r="G22" s="30"/>
      <c r="H22" s="32"/>
      <c r="I22" s="56"/>
    </row>
    <row r="23" spans="1:9" s="34" customFormat="1" hidden="1" x14ac:dyDescent="0.2">
      <c r="A23" s="30"/>
      <c r="B23" s="32"/>
      <c r="C23" s="30"/>
      <c r="D23" s="30"/>
      <c r="E23" s="30">
        <f>1/E21</f>
        <v>4.5662100456621009E-2</v>
      </c>
      <c r="F23" s="30"/>
      <c r="G23" s="30"/>
      <c r="H23" s="32"/>
      <c r="I23" s="56"/>
    </row>
    <row r="24" spans="1:9" s="34" customFormat="1" hidden="1" x14ac:dyDescent="0.2">
      <c r="A24" s="30"/>
      <c r="B24" s="32"/>
      <c r="C24" s="30"/>
      <c r="D24" s="30"/>
      <c r="E24" s="30"/>
      <c r="F24" s="30"/>
      <c r="G24" s="30"/>
      <c r="H24" s="32"/>
      <c r="I24" s="56"/>
    </row>
    <row r="25" spans="1:9" s="34" customFormat="1" ht="7.15" customHeight="1" x14ac:dyDescent="0.2">
      <c r="A25" s="30"/>
      <c r="B25" s="32"/>
      <c r="C25" s="30"/>
      <c r="D25" s="30"/>
      <c r="E25" s="30"/>
      <c r="F25" s="30"/>
      <c r="G25" s="30"/>
      <c r="H25" s="32"/>
    </row>
    <row r="26" spans="1:9" s="34" customFormat="1" x14ac:dyDescent="0.2">
      <c r="A26" s="30"/>
      <c r="B26" s="32"/>
      <c r="C26" s="30"/>
      <c r="D26" s="30"/>
      <c r="E26" s="30"/>
      <c r="F26" s="30"/>
      <c r="G26" s="30"/>
      <c r="H26" s="32"/>
    </row>
    <row r="27" spans="1:9" s="34" customFormat="1" x14ac:dyDescent="0.2">
      <c r="A27" s="30"/>
      <c r="B27" s="32"/>
      <c r="C27" s="30"/>
      <c r="D27" s="30"/>
      <c r="E27" s="30"/>
      <c r="F27" s="30"/>
      <c r="G27" s="30"/>
      <c r="H27" s="32"/>
    </row>
    <row r="28" spans="1:9" s="34" customFormat="1" x14ac:dyDescent="0.2">
      <c r="A28" s="30"/>
      <c r="B28" s="32"/>
      <c r="C28" s="30"/>
      <c r="D28" s="30"/>
      <c r="E28" s="30"/>
      <c r="F28" s="30"/>
      <c r="G28" s="30"/>
      <c r="H28" s="32"/>
    </row>
    <row r="29" spans="1:9" s="34" customFormat="1" x14ac:dyDescent="0.2">
      <c r="A29" s="30"/>
      <c r="B29" s="32"/>
      <c r="C29" s="30"/>
      <c r="D29" s="30"/>
      <c r="E29" s="30"/>
      <c r="F29" s="30"/>
      <c r="G29" s="30"/>
      <c r="H29" s="32"/>
    </row>
    <row r="30" spans="1:9" s="34" customFormat="1" x14ac:dyDescent="0.2">
      <c r="A30" s="30"/>
      <c r="B30" s="32"/>
      <c r="C30" s="30"/>
      <c r="D30" s="30"/>
      <c r="E30" s="30"/>
      <c r="F30" s="30"/>
      <c r="G30" s="30"/>
      <c r="H30" s="32"/>
    </row>
    <row r="31" spans="1:9" s="34" customFormat="1" x14ac:dyDescent="0.2">
      <c r="A31" s="30"/>
      <c r="B31" s="32"/>
      <c r="C31" s="30"/>
      <c r="D31" s="30"/>
      <c r="E31" s="30"/>
      <c r="F31" s="30"/>
      <c r="G31" s="30"/>
      <c r="H31" s="32"/>
    </row>
    <row r="32" spans="1:9" s="34" customFormat="1" x14ac:dyDescent="0.2">
      <c r="A32" s="30"/>
      <c r="B32" s="32"/>
      <c r="C32" s="30"/>
      <c r="D32" s="30"/>
      <c r="E32" s="30"/>
      <c r="F32" s="30"/>
      <c r="G32" s="30"/>
      <c r="H32" s="32"/>
    </row>
    <row r="33" spans="1:8" s="34" customFormat="1" x14ac:dyDescent="0.2">
      <c r="A33" s="30"/>
      <c r="B33" s="32"/>
      <c r="C33" s="30"/>
      <c r="D33" s="30"/>
      <c r="E33" s="30"/>
      <c r="F33" s="30"/>
      <c r="G33" s="30"/>
      <c r="H33" s="32"/>
    </row>
    <row r="34" spans="1:8" s="34" customFormat="1" x14ac:dyDescent="0.2">
      <c r="A34" s="30"/>
      <c r="B34" s="32"/>
      <c r="C34" s="30"/>
      <c r="D34" s="30"/>
      <c r="E34" s="30"/>
      <c r="F34" s="30"/>
      <c r="G34" s="30"/>
      <c r="H34" s="32"/>
    </row>
    <row r="35" spans="1:8" s="34" customFormat="1" x14ac:dyDescent="0.2">
      <c r="A35" s="30"/>
      <c r="B35" s="32"/>
      <c r="C35" s="30"/>
      <c r="D35" s="30"/>
      <c r="E35" s="30"/>
      <c r="F35" s="30"/>
      <c r="G35" s="30"/>
      <c r="H35" s="32"/>
    </row>
    <row r="36" spans="1:8" s="34" customFormat="1" x14ac:dyDescent="0.2">
      <c r="A36" s="30"/>
      <c r="B36" s="32"/>
      <c r="C36" s="30"/>
      <c r="D36" s="30"/>
      <c r="E36" s="30"/>
      <c r="F36" s="30"/>
      <c r="G36" s="30"/>
      <c r="H36" s="32"/>
    </row>
    <row r="37" spans="1:8" s="34" customFormat="1" x14ac:dyDescent="0.2">
      <c r="A37" s="30"/>
      <c r="B37" s="32"/>
      <c r="C37" s="30"/>
      <c r="D37" s="30"/>
      <c r="E37" s="30"/>
      <c r="F37" s="30"/>
      <c r="G37" s="30"/>
      <c r="H37" s="32"/>
    </row>
    <row r="38" spans="1:8" s="34" customFormat="1" x14ac:dyDescent="0.2">
      <c r="A38" s="30"/>
      <c r="B38" s="32"/>
      <c r="C38" s="30"/>
      <c r="D38" s="30"/>
      <c r="E38" s="30"/>
      <c r="F38" s="30"/>
      <c r="G38" s="30"/>
      <c r="H38" s="32"/>
    </row>
    <row r="39" spans="1:8" s="34" customFormat="1" x14ac:dyDescent="0.2">
      <c r="A39" s="30"/>
      <c r="B39" s="32"/>
      <c r="C39" s="30"/>
      <c r="D39" s="30"/>
      <c r="E39" s="30"/>
      <c r="F39" s="30"/>
      <c r="G39" s="30"/>
      <c r="H39" s="32"/>
    </row>
    <row r="40" spans="1:8" s="34" customFormat="1" x14ac:dyDescent="0.2">
      <c r="A40" s="30"/>
      <c r="B40" s="32"/>
      <c r="C40" s="30"/>
      <c r="D40" s="30"/>
      <c r="E40" s="30"/>
      <c r="F40" s="30"/>
      <c r="G40" s="30"/>
      <c r="H40" s="32"/>
    </row>
    <row r="41" spans="1:8" s="34" customFormat="1" x14ac:dyDescent="0.2">
      <c r="A41" s="30"/>
      <c r="B41" s="32"/>
      <c r="C41" s="30"/>
      <c r="D41" s="30"/>
      <c r="E41" s="30"/>
      <c r="F41" s="30"/>
      <c r="G41" s="30"/>
      <c r="H41" s="32"/>
    </row>
    <row r="42" spans="1:8" s="34" customFormat="1" x14ac:dyDescent="0.2">
      <c r="A42" s="30"/>
      <c r="B42" s="32"/>
      <c r="C42" s="30"/>
      <c r="D42" s="30"/>
      <c r="E42" s="30"/>
      <c r="F42" s="30"/>
      <c r="G42" s="30"/>
      <c r="H42" s="32"/>
    </row>
    <row r="43" spans="1:8" s="34" customFormat="1" x14ac:dyDescent="0.2">
      <c r="A43" s="30"/>
      <c r="B43" s="32"/>
      <c r="C43" s="30"/>
      <c r="D43" s="30"/>
      <c r="E43" s="30"/>
      <c r="F43" s="30"/>
      <c r="G43" s="30"/>
      <c r="H43" s="32"/>
    </row>
    <row r="44" spans="1:8" s="34" customFormat="1" x14ac:dyDescent="0.2">
      <c r="A44" s="30"/>
      <c r="B44" s="32"/>
      <c r="C44" s="30"/>
      <c r="D44" s="30"/>
      <c r="E44" s="30"/>
      <c r="F44" s="30"/>
      <c r="G44" s="30"/>
      <c r="H44" s="32"/>
    </row>
    <row r="45" spans="1:8" s="34" customFormat="1" x14ac:dyDescent="0.2">
      <c r="A45" s="30"/>
      <c r="B45" s="32"/>
      <c r="C45" s="30"/>
      <c r="D45" s="30"/>
      <c r="E45" s="30"/>
      <c r="F45" s="30"/>
      <c r="G45" s="30"/>
      <c r="H45" s="32"/>
    </row>
    <row r="46" spans="1:8" s="34" customFormat="1" x14ac:dyDescent="0.2">
      <c r="A46" s="30"/>
      <c r="B46" s="32"/>
      <c r="C46" s="30"/>
      <c r="D46" s="30"/>
      <c r="E46" s="30"/>
      <c r="F46" s="30"/>
      <c r="G46" s="30"/>
      <c r="H46" s="32"/>
    </row>
    <row r="47" spans="1:8" s="34" customFormat="1" x14ac:dyDescent="0.2">
      <c r="A47" s="30"/>
      <c r="B47" s="32"/>
      <c r="C47" s="30"/>
      <c r="D47" s="30"/>
      <c r="E47" s="30"/>
      <c r="F47" s="30"/>
      <c r="G47" s="30"/>
      <c r="H47" s="32"/>
    </row>
    <row r="48" spans="1:8" s="34" customFormat="1" x14ac:dyDescent="0.2">
      <c r="A48" s="30"/>
      <c r="B48" s="32"/>
      <c r="C48" s="30"/>
      <c r="D48" s="30"/>
      <c r="E48" s="30"/>
      <c r="F48" s="30"/>
      <c r="G48" s="30"/>
      <c r="H48" s="32"/>
    </row>
    <row r="49" spans="1:8" s="34" customFormat="1" x14ac:dyDescent="0.2">
      <c r="A49" s="30"/>
      <c r="B49" s="32"/>
      <c r="C49" s="30"/>
      <c r="D49" s="30"/>
      <c r="E49" s="30"/>
      <c r="F49" s="30"/>
      <c r="G49" s="30"/>
      <c r="H49" s="32"/>
    </row>
    <row r="50" spans="1:8" s="34" customFormat="1" x14ac:dyDescent="0.2">
      <c r="A50" s="30"/>
      <c r="B50" s="32"/>
      <c r="C50" s="30"/>
      <c r="D50" s="30"/>
      <c r="E50" s="30"/>
      <c r="F50" s="30"/>
      <c r="G50" s="30"/>
      <c r="H50" s="32"/>
    </row>
    <row r="51" spans="1:8" s="34" customFormat="1" x14ac:dyDescent="0.2">
      <c r="A51" s="30"/>
      <c r="B51" s="32"/>
      <c r="C51" s="30"/>
      <c r="D51" s="30"/>
      <c r="E51" s="30"/>
      <c r="F51" s="30"/>
      <c r="G51" s="30"/>
      <c r="H51" s="32"/>
    </row>
    <row r="52" spans="1:8" s="34" customFormat="1" x14ac:dyDescent="0.2">
      <c r="A52" s="30"/>
      <c r="B52" s="32"/>
      <c r="C52" s="30"/>
      <c r="D52" s="30"/>
      <c r="E52" s="30"/>
      <c r="F52" s="30"/>
      <c r="G52" s="30"/>
      <c r="H52" s="32"/>
    </row>
    <row r="53" spans="1:8" s="34" customFormat="1" x14ac:dyDescent="0.2">
      <c r="A53" s="30"/>
      <c r="B53" s="32"/>
      <c r="C53" s="30"/>
      <c r="D53" s="30"/>
      <c r="E53" s="30"/>
      <c r="F53" s="30"/>
      <c r="G53" s="30"/>
      <c r="H53" s="32"/>
    </row>
    <row r="54" spans="1:8" s="34" customFormat="1" x14ac:dyDescent="0.2">
      <c r="A54" s="30"/>
      <c r="B54" s="32"/>
      <c r="C54" s="30"/>
      <c r="D54" s="30"/>
      <c r="E54" s="30"/>
      <c r="F54" s="30"/>
      <c r="G54" s="30"/>
      <c r="H54" s="32"/>
    </row>
    <row r="55" spans="1:8" s="34" customFormat="1" x14ac:dyDescent="0.2">
      <c r="A55" s="30"/>
      <c r="B55" s="32"/>
      <c r="C55" s="30"/>
      <c r="D55" s="30"/>
      <c r="E55" s="30"/>
      <c r="F55" s="30"/>
      <c r="G55" s="30"/>
      <c r="H55" s="32"/>
    </row>
    <row r="56" spans="1:8" s="34" customFormat="1" x14ac:dyDescent="0.2">
      <c r="A56" s="30"/>
      <c r="B56" s="32"/>
      <c r="C56" s="30"/>
      <c r="D56" s="30"/>
      <c r="E56" s="30"/>
      <c r="F56" s="30"/>
      <c r="G56" s="30"/>
      <c r="H56" s="32"/>
    </row>
    <row r="57" spans="1:8" s="34" customFormat="1" x14ac:dyDescent="0.2">
      <c r="A57" s="30"/>
      <c r="B57" s="32"/>
      <c r="C57" s="30"/>
      <c r="D57" s="30"/>
      <c r="E57" s="30"/>
      <c r="F57" s="30"/>
      <c r="G57" s="30"/>
      <c r="H57" s="32"/>
    </row>
    <row r="58" spans="1:8" s="34" customFormat="1" x14ac:dyDescent="0.2">
      <c r="A58" s="30"/>
      <c r="B58" s="32"/>
      <c r="C58" s="30"/>
      <c r="D58" s="30"/>
      <c r="E58" s="30"/>
      <c r="F58" s="30"/>
      <c r="G58" s="30"/>
      <c r="H58" s="32"/>
    </row>
    <row r="59" spans="1:8" s="34" customFormat="1" x14ac:dyDescent="0.2">
      <c r="A59" s="30"/>
      <c r="B59" s="32"/>
      <c r="C59" s="30"/>
      <c r="D59" s="30"/>
      <c r="E59" s="30"/>
      <c r="F59" s="30"/>
      <c r="G59" s="30"/>
      <c r="H59" s="32"/>
    </row>
    <row r="60" spans="1:8" s="34" customFormat="1" x14ac:dyDescent="0.2">
      <c r="A60" s="30"/>
      <c r="B60" s="32"/>
      <c r="C60" s="30"/>
      <c r="D60" s="30"/>
      <c r="E60" s="30"/>
      <c r="F60" s="30"/>
      <c r="G60" s="30"/>
      <c r="H60" s="32"/>
    </row>
    <row r="61" spans="1:8" s="34" customFormat="1" x14ac:dyDescent="0.2">
      <c r="A61" s="30"/>
      <c r="B61" s="32"/>
      <c r="C61" s="30"/>
      <c r="D61" s="30"/>
      <c r="E61" s="30"/>
      <c r="F61" s="30"/>
      <c r="G61" s="30"/>
      <c r="H61" s="32"/>
    </row>
    <row r="62" spans="1:8" s="34" customFormat="1" x14ac:dyDescent="0.2">
      <c r="A62" s="30"/>
      <c r="B62" s="32"/>
      <c r="C62" s="30"/>
      <c r="D62" s="30"/>
      <c r="E62" s="30"/>
      <c r="F62" s="30"/>
      <c r="G62" s="30"/>
      <c r="H62" s="32"/>
    </row>
    <row r="63" spans="1:8" s="34" customFormat="1" x14ac:dyDescent="0.2">
      <c r="A63" s="30"/>
      <c r="B63" s="32"/>
      <c r="C63" s="30"/>
      <c r="D63" s="30"/>
      <c r="E63" s="30"/>
      <c r="F63" s="30"/>
      <c r="G63" s="30"/>
      <c r="H63" s="32"/>
    </row>
    <row r="64" spans="1:8" s="34" customFormat="1" x14ac:dyDescent="0.2">
      <c r="A64" s="30"/>
      <c r="B64" s="32"/>
      <c r="C64" s="30"/>
      <c r="D64" s="30"/>
      <c r="E64" s="30"/>
      <c r="F64" s="30"/>
      <c r="G64" s="30"/>
      <c r="H64" s="32"/>
    </row>
    <row r="65" spans="1:8" s="34" customFormat="1" x14ac:dyDescent="0.2">
      <c r="A65" s="30"/>
      <c r="B65" s="32"/>
      <c r="C65" s="30"/>
      <c r="D65" s="30"/>
      <c r="E65" s="30"/>
      <c r="F65" s="30"/>
      <c r="G65" s="30"/>
      <c r="H65" s="32"/>
    </row>
    <row r="66" spans="1:8" s="34" customFormat="1" x14ac:dyDescent="0.2">
      <c r="A66" s="30"/>
      <c r="B66" s="32"/>
      <c r="C66" s="30"/>
      <c r="D66" s="30"/>
      <c r="E66" s="30"/>
      <c r="F66" s="30"/>
      <c r="G66" s="30"/>
      <c r="H66" s="32"/>
    </row>
    <row r="67" spans="1:8" s="34" customFormat="1" x14ac:dyDescent="0.2">
      <c r="A67" s="30"/>
      <c r="B67" s="32"/>
      <c r="C67" s="30"/>
      <c r="D67" s="30"/>
      <c r="E67" s="30"/>
      <c r="F67" s="30"/>
      <c r="G67" s="30"/>
      <c r="H67" s="32"/>
    </row>
    <row r="68" spans="1:8" s="34" customFormat="1" x14ac:dyDescent="0.2">
      <c r="A68" s="30"/>
      <c r="B68" s="32"/>
      <c r="C68" s="30"/>
      <c r="D68" s="30"/>
      <c r="E68" s="30"/>
      <c r="F68" s="30"/>
      <c r="G68" s="30"/>
      <c r="H68" s="32"/>
    </row>
    <row r="69" spans="1:8" s="34" customFormat="1" x14ac:dyDescent="0.2">
      <c r="A69" s="30"/>
      <c r="B69" s="32"/>
      <c r="C69" s="30"/>
      <c r="D69" s="30"/>
      <c r="E69" s="30"/>
      <c r="F69" s="30"/>
      <c r="G69" s="30"/>
      <c r="H69" s="32"/>
    </row>
    <row r="70" spans="1:8" s="34" customFormat="1" x14ac:dyDescent="0.2">
      <c r="A70" s="30"/>
      <c r="B70" s="32"/>
      <c r="C70" s="30"/>
      <c r="D70" s="30"/>
      <c r="E70" s="30"/>
      <c r="F70" s="30"/>
      <c r="G70" s="30"/>
      <c r="H70" s="32"/>
    </row>
    <row r="71" spans="1:8" s="34" customFormat="1" x14ac:dyDescent="0.2">
      <c r="A71" s="30"/>
      <c r="B71" s="32"/>
      <c r="C71" s="30"/>
      <c r="D71" s="30"/>
      <c r="E71" s="30"/>
      <c r="F71" s="30"/>
      <c r="G71" s="30"/>
      <c r="H71" s="32"/>
    </row>
    <row r="72" spans="1:8" s="34" customFormat="1" x14ac:dyDescent="0.2">
      <c r="A72" s="30"/>
      <c r="B72" s="32"/>
      <c r="C72" s="30"/>
      <c r="D72" s="30"/>
      <c r="E72" s="30"/>
      <c r="F72" s="30"/>
      <c r="G72" s="30"/>
      <c r="H72" s="32"/>
    </row>
    <row r="73" spans="1:8" s="34" customFormat="1" x14ac:dyDescent="0.2">
      <c r="A73" s="30"/>
      <c r="B73" s="32"/>
      <c r="C73" s="30"/>
      <c r="D73" s="30"/>
      <c r="E73" s="30"/>
      <c r="F73" s="30"/>
      <c r="G73" s="30"/>
      <c r="H73" s="32"/>
    </row>
    <row r="74" spans="1:8" s="34" customFormat="1" x14ac:dyDescent="0.2">
      <c r="A74" s="30"/>
      <c r="B74" s="32"/>
      <c r="C74" s="30"/>
      <c r="D74" s="30"/>
      <c r="E74" s="30"/>
      <c r="F74" s="30"/>
      <c r="G74" s="30"/>
      <c r="H74" s="32"/>
    </row>
    <row r="75" spans="1:8" s="34" customFormat="1" x14ac:dyDescent="0.2">
      <c r="A75" s="30"/>
      <c r="B75" s="32"/>
      <c r="C75" s="30"/>
      <c r="D75" s="30"/>
      <c r="E75" s="30"/>
      <c r="F75" s="30"/>
      <c r="G75" s="30"/>
      <c r="H75" s="32"/>
    </row>
    <row r="76" spans="1:8" s="34" customFormat="1" x14ac:dyDescent="0.2">
      <c r="A76" s="30"/>
      <c r="B76" s="32"/>
      <c r="C76" s="30"/>
      <c r="D76" s="30"/>
      <c r="E76" s="30"/>
      <c r="F76" s="30"/>
      <c r="G76" s="30"/>
      <c r="H76" s="32"/>
    </row>
    <row r="77" spans="1:8" s="34" customFormat="1" x14ac:dyDescent="0.2">
      <c r="A77" s="30"/>
      <c r="B77" s="32"/>
      <c r="C77" s="30"/>
      <c r="D77" s="30"/>
      <c r="E77" s="30"/>
      <c r="F77" s="30"/>
      <c r="G77" s="30"/>
      <c r="H77" s="32"/>
    </row>
    <row r="78" spans="1:8" s="34" customFormat="1" x14ac:dyDescent="0.2">
      <c r="A78" s="30"/>
      <c r="B78" s="32"/>
      <c r="C78" s="30"/>
      <c r="D78" s="30"/>
      <c r="E78" s="30"/>
      <c r="F78" s="30"/>
      <c r="G78" s="30"/>
      <c r="H78" s="32"/>
    </row>
    <row r="79" spans="1:8" s="34" customFormat="1" x14ac:dyDescent="0.2">
      <c r="A79" s="30"/>
      <c r="B79" s="32"/>
      <c r="C79" s="30"/>
      <c r="D79" s="30"/>
      <c r="E79" s="30"/>
      <c r="F79" s="30"/>
      <c r="G79" s="30"/>
      <c r="H79" s="32"/>
    </row>
    <row r="80" spans="1:8" s="34" customFormat="1" x14ac:dyDescent="0.2">
      <c r="A80" s="30"/>
      <c r="B80" s="32"/>
      <c r="C80" s="30"/>
      <c r="D80" s="30"/>
      <c r="E80" s="30"/>
      <c r="F80" s="30"/>
      <c r="G80" s="30"/>
      <c r="H80" s="32"/>
    </row>
    <row r="81" spans="1:8" s="34" customFormat="1" x14ac:dyDescent="0.2">
      <c r="A81" s="30"/>
      <c r="B81" s="32"/>
      <c r="C81" s="30"/>
      <c r="D81" s="30"/>
      <c r="E81" s="30"/>
      <c r="F81" s="30"/>
      <c r="G81" s="30"/>
      <c r="H81" s="32"/>
    </row>
    <row r="82" spans="1:8" s="34" customFormat="1" x14ac:dyDescent="0.2">
      <c r="A82" s="30"/>
      <c r="B82" s="32"/>
      <c r="C82" s="30"/>
      <c r="D82" s="30"/>
      <c r="E82" s="30"/>
      <c r="F82" s="30"/>
      <c r="G82" s="30"/>
      <c r="H82" s="32"/>
    </row>
    <row r="83" spans="1:8" s="34" customFormat="1" x14ac:dyDescent="0.2">
      <c r="A83" s="30"/>
      <c r="B83" s="32"/>
      <c r="C83" s="30"/>
      <c r="D83" s="30"/>
      <c r="E83" s="30"/>
      <c r="F83" s="30"/>
      <c r="G83" s="30"/>
      <c r="H83" s="32"/>
    </row>
    <row r="84" spans="1:8" s="34" customFormat="1" x14ac:dyDescent="0.2">
      <c r="A84" s="30"/>
      <c r="B84" s="32"/>
      <c r="C84" s="30"/>
      <c r="D84" s="30"/>
      <c r="E84" s="30"/>
      <c r="F84" s="30"/>
      <c r="G84" s="30"/>
      <c r="H84" s="32"/>
    </row>
    <row r="85" spans="1:8" s="34" customFormat="1" x14ac:dyDescent="0.2">
      <c r="A85" s="30"/>
      <c r="B85" s="32"/>
      <c r="C85" s="30"/>
      <c r="D85" s="30"/>
      <c r="E85" s="30"/>
      <c r="F85" s="30"/>
      <c r="G85" s="30"/>
      <c r="H85" s="32"/>
    </row>
    <row r="86" spans="1:8" s="34" customFormat="1" x14ac:dyDescent="0.2">
      <c r="A86" s="30"/>
      <c r="B86" s="32"/>
      <c r="C86" s="30"/>
      <c r="D86" s="30"/>
      <c r="E86" s="30"/>
      <c r="F86" s="30"/>
      <c r="G86" s="30"/>
      <c r="H86" s="32"/>
    </row>
    <row r="87" spans="1:8" s="34" customFormat="1" x14ac:dyDescent="0.2">
      <c r="A87" s="30"/>
      <c r="B87" s="32"/>
      <c r="C87" s="30"/>
      <c r="D87" s="30"/>
      <c r="E87" s="30"/>
      <c r="F87" s="30"/>
      <c r="G87" s="30"/>
      <c r="H87" s="32"/>
    </row>
    <row r="88" spans="1:8" s="34" customFormat="1" x14ac:dyDescent="0.2">
      <c r="A88" s="30"/>
      <c r="B88" s="32"/>
      <c r="C88" s="30"/>
      <c r="D88" s="30"/>
      <c r="E88" s="30"/>
      <c r="F88" s="30"/>
      <c r="G88" s="30"/>
      <c r="H88" s="32"/>
    </row>
    <row r="89" spans="1:8" s="34" customFormat="1" x14ac:dyDescent="0.2">
      <c r="A89" s="30"/>
      <c r="B89" s="32"/>
      <c r="C89" s="30"/>
      <c r="D89" s="30"/>
      <c r="E89" s="30"/>
      <c r="F89" s="30"/>
      <c r="G89" s="30"/>
      <c r="H89" s="32"/>
    </row>
    <row r="90" spans="1:8" s="34" customFormat="1" x14ac:dyDescent="0.2">
      <c r="A90" s="30"/>
      <c r="B90" s="32"/>
      <c r="C90" s="30"/>
      <c r="D90" s="30"/>
      <c r="E90" s="30"/>
      <c r="F90" s="30"/>
      <c r="G90" s="30"/>
      <c r="H90" s="32"/>
    </row>
    <row r="91" spans="1:8" s="34" customFormat="1" x14ac:dyDescent="0.2">
      <c r="A91" s="30"/>
      <c r="B91" s="32"/>
      <c r="C91" s="30"/>
      <c r="D91" s="30"/>
      <c r="E91" s="30"/>
      <c r="F91" s="30"/>
      <c r="G91" s="30"/>
      <c r="H91" s="32"/>
    </row>
    <row r="92" spans="1:8" s="34" customFormat="1" x14ac:dyDescent="0.2">
      <c r="A92" s="30"/>
      <c r="B92" s="32"/>
      <c r="C92" s="30"/>
      <c r="D92" s="30"/>
      <c r="E92" s="30"/>
      <c r="F92" s="30"/>
      <c r="G92" s="30"/>
      <c r="H92" s="32"/>
    </row>
    <row r="93" spans="1:8" s="34" customFormat="1" x14ac:dyDescent="0.2">
      <c r="A93" s="30"/>
      <c r="B93" s="32"/>
      <c r="C93" s="30"/>
      <c r="D93" s="30"/>
      <c r="E93" s="30"/>
      <c r="F93" s="30"/>
      <c r="G93" s="30"/>
      <c r="H93" s="32"/>
    </row>
    <row r="94" spans="1:8" s="34" customFormat="1" x14ac:dyDescent="0.2">
      <c r="A94" s="30"/>
      <c r="B94" s="32"/>
      <c r="C94" s="30"/>
      <c r="D94" s="30"/>
      <c r="E94" s="30"/>
      <c r="F94" s="30"/>
      <c r="G94" s="30"/>
      <c r="H94" s="32"/>
    </row>
  </sheetData>
  <autoFilter ref="A3:G18" xr:uid="{00000000-0009-0000-0000-000003000000}"/>
  <mergeCells count="5">
    <mergeCell ref="G18:G19"/>
    <mergeCell ref="H18:H19"/>
    <mergeCell ref="G13:G14"/>
    <mergeCell ref="H13:H14"/>
    <mergeCell ref="A1:H1"/>
  </mergeCells>
  <pageMargins left="0.31496062992125984" right="0.31496062992125984" top="0.43" bottom="0.34" header="0.45" footer="0.32"/>
  <pageSetup paperSize="9" scale="70" fitToHeight="0" orientation="landscape" r:id="rId1"/>
  <headerFoot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1"/>
  <sheetViews>
    <sheetView workbookViewId="0">
      <selection activeCell="F4" sqref="F4"/>
    </sheetView>
  </sheetViews>
  <sheetFormatPr defaultColWidth="9.140625" defaultRowHeight="15.75" x14ac:dyDescent="0.2"/>
  <cols>
    <col min="1" max="1" width="5.140625" style="82" bestFit="1" customWidth="1"/>
    <col min="2" max="2" width="31" style="82" customWidth="1"/>
    <col min="3" max="3" width="8" style="82" bestFit="1" customWidth="1"/>
    <col min="4" max="4" width="10.42578125" style="82" bestFit="1" customWidth="1"/>
    <col min="5" max="5" width="11.28515625" style="82" bestFit="1" customWidth="1"/>
    <col min="6" max="6" width="16.42578125" style="83" bestFit="1" customWidth="1"/>
    <col min="7" max="7" width="9.140625" style="82"/>
    <col min="8" max="8" width="5.140625" style="82" bestFit="1" customWidth="1"/>
    <col min="9" max="9" width="20.5703125" style="82" bestFit="1" customWidth="1"/>
    <col min="10" max="10" width="8" style="82" bestFit="1" customWidth="1"/>
    <col min="11" max="11" width="7.28515625" style="82" bestFit="1" customWidth="1"/>
    <col min="12" max="12" width="11.28515625" style="83" bestFit="1" customWidth="1"/>
    <col min="13" max="13" width="16.140625" style="83" bestFit="1" customWidth="1"/>
    <col min="14" max="14" width="9.140625" style="82"/>
    <col min="15" max="15" width="5.140625" style="82" bestFit="1" customWidth="1"/>
    <col min="16" max="16" width="18.42578125" style="82" bestFit="1" customWidth="1"/>
    <col min="17" max="17" width="8" style="82" bestFit="1" customWidth="1"/>
    <col min="18" max="18" width="15.85546875" style="83" bestFit="1" customWidth="1"/>
    <col min="19" max="19" width="16" style="83" customWidth="1"/>
    <col min="20" max="16384" width="9.140625" style="82"/>
  </cols>
  <sheetData>
    <row r="1" spans="1:19" s="89" customFormat="1" x14ac:dyDescent="0.2">
      <c r="A1" s="164" t="s">
        <v>381</v>
      </c>
      <c r="B1" s="164"/>
      <c r="C1" s="164"/>
      <c r="D1" s="164"/>
      <c r="E1" s="164"/>
      <c r="F1" s="164"/>
      <c r="H1" s="164" t="s">
        <v>382</v>
      </c>
      <c r="I1" s="164"/>
      <c r="J1" s="164"/>
      <c r="K1" s="164"/>
      <c r="L1" s="164"/>
      <c r="M1" s="164"/>
      <c r="O1" s="164" t="s">
        <v>383</v>
      </c>
      <c r="P1" s="164"/>
      <c r="Q1" s="164"/>
      <c r="R1" s="164"/>
      <c r="S1" s="164"/>
    </row>
    <row r="3" spans="1:19" ht="64.5" x14ac:dyDescent="0.2">
      <c r="A3" s="84" t="s">
        <v>0</v>
      </c>
      <c r="B3" s="84" t="s">
        <v>344</v>
      </c>
      <c r="C3" s="84" t="s">
        <v>345</v>
      </c>
      <c r="D3" s="84" t="s">
        <v>397</v>
      </c>
      <c r="E3" s="84" t="s">
        <v>420</v>
      </c>
      <c r="F3" s="85" t="s">
        <v>395</v>
      </c>
      <c r="H3" s="84" t="s">
        <v>0</v>
      </c>
      <c r="I3" s="84" t="s">
        <v>363</v>
      </c>
      <c r="J3" s="84" t="s">
        <v>345</v>
      </c>
      <c r="K3" s="84" t="s">
        <v>410</v>
      </c>
      <c r="L3" s="85" t="s">
        <v>420</v>
      </c>
      <c r="M3" s="85" t="s">
        <v>395</v>
      </c>
      <c r="O3" s="84" t="s">
        <v>0</v>
      </c>
      <c r="P3" s="84" t="s">
        <v>369</v>
      </c>
      <c r="Q3" s="84" t="s">
        <v>345</v>
      </c>
      <c r="R3" s="85" t="s">
        <v>420</v>
      </c>
      <c r="S3" s="85" t="s">
        <v>395</v>
      </c>
    </row>
    <row r="4" spans="1:19" x14ac:dyDescent="0.2">
      <c r="A4" s="86">
        <v>1</v>
      </c>
      <c r="B4" s="87" t="s">
        <v>346</v>
      </c>
      <c r="C4" s="86" t="s">
        <v>347</v>
      </c>
      <c r="D4" s="86">
        <v>60</v>
      </c>
      <c r="E4" s="86">
        <v>140</v>
      </c>
      <c r="F4" s="88">
        <f>E4*(1.01+((1.15-1.01)/(800000-500000))*(515525-500000))*((1.01+((1.06-1.01)/(15-11))*(13-11)))</f>
        <v>147.39880050000002</v>
      </c>
      <c r="H4" s="86">
        <v>1</v>
      </c>
      <c r="I4" s="87" t="s">
        <v>411</v>
      </c>
      <c r="J4" s="86" t="s">
        <v>347</v>
      </c>
      <c r="K4" s="86">
        <v>0.4</v>
      </c>
      <c r="L4" s="88">
        <v>140</v>
      </c>
      <c r="M4" s="88">
        <f>L4*(1.01+((1.15-1.01)/(800000-500000))*(515525-500000))*((1.01+((1.06-1.01)/(15-11))*(13-11)))</f>
        <v>147.39880050000002</v>
      </c>
      <c r="O4" s="86">
        <v>1</v>
      </c>
      <c r="P4" s="87" t="s">
        <v>415</v>
      </c>
      <c r="Q4" s="86" t="s">
        <v>416</v>
      </c>
      <c r="R4" s="88">
        <v>0.3</v>
      </c>
      <c r="S4" s="88">
        <f>R4*(1.01+((1.15-1.01)/(800000-500000))*(515525-500000))*((1.01+((1.06-1.01)/(15-11))*(13-11)))</f>
        <v>0.31585457250000004</v>
      </c>
    </row>
    <row r="5" spans="1:19" x14ac:dyDescent="0.2">
      <c r="A5" s="86">
        <v>2</v>
      </c>
      <c r="B5" s="87" t="s">
        <v>348</v>
      </c>
      <c r="C5" s="86" t="s">
        <v>347</v>
      </c>
      <c r="D5" s="86">
        <v>60</v>
      </c>
      <c r="E5" s="86">
        <v>140</v>
      </c>
      <c r="F5" s="88">
        <f t="shared" ref="F5:F21" si="0">E5*(1.01+((1.15-1.01)/(800000-500000))*(515525-500000))*((1.01+((1.06-1.01)/(15-11))*(13-11)))</f>
        <v>147.39880050000002</v>
      </c>
      <c r="H5" s="86">
        <v>2</v>
      </c>
      <c r="I5" s="87" t="s">
        <v>367</v>
      </c>
      <c r="J5" s="86" t="s">
        <v>347</v>
      </c>
      <c r="K5" s="86">
        <v>2.2000000000000002</v>
      </c>
      <c r="L5" s="88">
        <v>35</v>
      </c>
      <c r="M5" s="88">
        <f t="shared" ref="M5:M9" si="1">L5*(1.01+((1.15-1.01)/(800000-500000))*(515525-500000))*((1.01+((1.06-1.01)/(15-11))*(13-11)))</f>
        <v>36.849700125000005</v>
      </c>
      <c r="O5" s="86">
        <v>2</v>
      </c>
      <c r="P5" s="87" t="s">
        <v>417</v>
      </c>
      <c r="Q5" s="86" t="s">
        <v>371</v>
      </c>
      <c r="R5" s="88">
        <v>0.05</v>
      </c>
      <c r="S5" s="88">
        <f t="shared" ref="S5:S8" si="2">R5*(1.01+((1.15-1.01)/(800000-500000))*(515525-500000))*((1.01+((1.06-1.01)/(15-11))*(13-11)))</f>
        <v>5.2642428750000005E-2</v>
      </c>
    </row>
    <row r="6" spans="1:19" x14ac:dyDescent="0.2">
      <c r="A6" s="86">
        <v>3</v>
      </c>
      <c r="B6" s="87" t="s">
        <v>401</v>
      </c>
      <c r="C6" s="86" t="s">
        <v>347</v>
      </c>
      <c r="D6" s="86">
        <v>60</v>
      </c>
      <c r="E6" s="86">
        <v>140</v>
      </c>
      <c r="F6" s="88">
        <f t="shared" si="0"/>
        <v>147.39880050000002</v>
      </c>
      <c r="H6" s="86">
        <v>3</v>
      </c>
      <c r="I6" s="87" t="s">
        <v>412</v>
      </c>
      <c r="J6" s="86" t="s">
        <v>347</v>
      </c>
      <c r="K6" s="86">
        <v>0.5</v>
      </c>
      <c r="L6" s="88">
        <v>2.5</v>
      </c>
      <c r="M6" s="88">
        <f t="shared" si="1"/>
        <v>2.6321214375000004</v>
      </c>
      <c r="O6" s="86">
        <v>3</v>
      </c>
      <c r="P6" s="87" t="s">
        <v>374</v>
      </c>
      <c r="Q6" s="86" t="s">
        <v>375</v>
      </c>
      <c r="R6" s="88">
        <v>0.5</v>
      </c>
      <c r="S6" s="88">
        <f t="shared" si="2"/>
        <v>0.52642428750000003</v>
      </c>
    </row>
    <row r="7" spans="1:19" x14ac:dyDescent="0.2">
      <c r="A7" s="86">
        <v>4</v>
      </c>
      <c r="B7" s="87" t="s">
        <v>350</v>
      </c>
      <c r="C7" s="86" t="s">
        <v>347</v>
      </c>
      <c r="D7" s="86">
        <v>60</v>
      </c>
      <c r="E7" s="86">
        <v>35</v>
      </c>
      <c r="F7" s="88">
        <f t="shared" si="0"/>
        <v>36.849700125000005</v>
      </c>
      <c r="H7" s="86">
        <v>4</v>
      </c>
      <c r="I7" s="87" t="s">
        <v>413</v>
      </c>
      <c r="J7" s="86" t="s">
        <v>347</v>
      </c>
      <c r="K7" s="86">
        <v>0.5</v>
      </c>
      <c r="L7" s="88">
        <v>2.5</v>
      </c>
      <c r="M7" s="88">
        <f t="shared" si="1"/>
        <v>2.6321214375000004</v>
      </c>
      <c r="O7" s="86">
        <v>4</v>
      </c>
      <c r="P7" s="87" t="s">
        <v>376</v>
      </c>
      <c r="Q7" s="86" t="s">
        <v>377</v>
      </c>
      <c r="R7" s="88">
        <v>0.5</v>
      </c>
      <c r="S7" s="88">
        <f t="shared" si="2"/>
        <v>0.52642428750000003</v>
      </c>
    </row>
    <row r="8" spans="1:19" x14ac:dyDescent="0.2">
      <c r="A8" s="86">
        <v>5</v>
      </c>
      <c r="B8" s="87" t="s">
        <v>351</v>
      </c>
      <c r="C8" s="86" t="s">
        <v>347</v>
      </c>
      <c r="D8" s="86">
        <v>60</v>
      </c>
      <c r="E8" s="86">
        <v>140</v>
      </c>
      <c r="F8" s="88">
        <f t="shared" si="0"/>
        <v>147.39880050000002</v>
      </c>
      <c r="H8" s="86">
        <v>5</v>
      </c>
      <c r="I8" s="87" t="s">
        <v>414</v>
      </c>
      <c r="J8" s="86" t="s">
        <v>347</v>
      </c>
      <c r="K8" s="86">
        <v>0.4</v>
      </c>
      <c r="L8" s="88">
        <v>1</v>
      </c>
      <c r="M8" s="88">
        <f t="shared" si="1"/>
        <v>1.0528485750000001</v>
      </c>
      <c r="O8" s="86">
        <v>5</v>
      </c>
      <c r="P8" s="87" t="s">
        <v>418</v>
      </c>
      <c r="Q8" s="86" t="s">
        <v>419</v>
      </c>
      <c r="R8" s="88">
        <v>5</v>
      </c>
      <c r="S8" s="88">
        <f t="shared" si="2"/>
        <v>5.2642428750000008</v>
      </c>
    </row>
    <row r="9" spans="1:19" x14ac:dyDescent="0.2">
      <c r="A9" s="86">
        <v>6</v>
      </c>
      <c r="B9" s="87" t="s">
        <v>402</v>
      </c>
      <c r="C9" s="86" t="s">
        <v>347</v>
      </c>
      <c r="D9" s="86">
        <v>60</v>
      </c>
      <c r="E9" s="86">
        <v>7</v>
      </c>
      <c r="F9" s="88">
        <f t="shared" si="0"/>
        <v>7.3699400250000009</v>
      </c>
      <c r="H9" s="86">
        <v>6</v>
      </c>
      <c r="I9" s="87" t="s">
        <v>361</v>
      </c>
      <c r="J9" s="86" t="s">
        <v>362</v>
      </c>
      <c r="K9" s="86"/>
      <c r="L9" s="88">
        <v>1087.2</v>
      </c>
      <c r="M9" s="88">
        <f t="shared" si="1"/>
        <v>1144.6569707400001</v>
      </c>
    </row>
    <row r="10" spans="1:19" x14ac:dyDescent="0.2">
      <c r="A10" s="86">
        <v>7</v>
      </c>
      <c r="B10" s="87" t="s">
        <v>403</v>
      </c>
      <c r="C10" s="86" t="s">
        <v>347</v>
      </c>
      <c r="D10" s="86">
        <v>60</v>
      </c>
      <c r="E10" s="86">
        <v>7</v>
      </c>
      <c r="F10" s="88">
        <f t="shared" si="0"/>
        <v>7.3699400250000009</v>
      </c>
    </row>
    <row r="11" spans="1:19" x14ac:dyDescent="0.2">
      <c r="A11" s="86">
        <v>8</v>
      </c>
      <c r="B11" s="87" t="s">
        <v>354</v>
      </c>
      <c r="C11" s="86" t="s">
        <v>347</v>
      </c>
      <c r="D11" s="86">
        <v>60</v>
      </c>
      <c r="E11" s="86">
        <v>35</v>
      </c>
      <c r="F11" s="88">
        <f t="shared" si="0"/>
        <v>36.849700125000005</v>
      </c>
    </row>
    <row r="12" spans="1:19" x14ac:dyDescent="0.2">
      <c r="A12" s="86">
        <v>9</v>
      </c>
      <c r="B12" s="87" t="s">
        <v>355</v>
      </c>
      <c r="C12" s="86" t="s">
        <v>404</v>
      </c>
      <c r="D12" s="86">
        <v>60</v>
      </c>
      <c r="E12" s="86">
        <v>35</v>
      </c>
      <c r="F12" s="88">
        <f t="shared" si="0"/>
        <v>36.849700125000005</v>
      </c>
    </row>
    <row r="13" spans="1:19" x14ac:dyDescent="0.2">
      <c r="A13" s="86">
        <v>10</v>
      </c>
      <c r="B13" s="87" t="s">
        <v>405</v>
      </c>
      <c r="C13" s="86" t="s">
        <v>357</v>
      </c>
      <c r="D13" s="86">
        <v>30</v>
      </c>
      <c r="E13" s="86">
        <v>140</v>
      </c>
      <c r="F13" s="88">
        <f t="shared" si="0"/>
        <v>147.39880050000002</v>
      </c>
    </row>
    <row r="14" spans="1:19" x14ac:dyDescent="0.2">
      <c r="A14" s="86">
        <v>11</v>
      </c>
      <c r="B14" s="87" t="s">
        <v>358</v>
      </c>
      <c r="C14" s="86" t="s">
        <v>347</v>
      </c>
      <c r="D14" s="86">
        <v>60</v>
      </c>
      <c r="E14" s="86">
        <v>5.7</v>
      </c>
      <c r="F14" s="88">
        <f t="shared" si="0"/>
        <v>6.0012368775000011</v>
      </c>
    </row>
    <row r="15" spans="1:19" x14ac:dyDescent="0.2">
      <c r="A15" s="86">
        <v>12</v>
      </c>
      <c r="B15" s="87" t="s">
        <v>406</v>
      </c>
      <c r="C15" s="86" t="s">
        <v>347</v>
      </c>
      <c r="D15" s="86">
        <v>60</v>
      </c>
      <c r="E15" s="86">
        <v>5</v>
      </c>
      <c r="F15" s="88">
        <f t="shared" si="0"/>
        <v>5.2642428750000008</v>
      </c>
      <c r="R15" s="82"/>
      <c r="S15" s="82"/>
    </row>
    <row r="16" spans="1:19" x14ac:dyDescent="0.2">
      <c r="A16" s="86">
        <v>13</v>
      </c>
      <c r="B16" s="87" t="s">
        <v>407</v>
      </c>
      <c r="C16" s="86" t="s">
        <v>347</v>
      </c>
      <c r="D16" s="86">
        <v>24</v>
      </c>
      <c r="E16" s="86">
        <v>5</v>
      </c>
      <c r="F16" s="88">
        <f t="shared" si="0"/>
        <v>5.2642428750000008</v>
      </c>
      <c r="L16" s="82"/>
      <c r="M16" s="82"/>
      <c r="R16" s="82"/>
      <c r="S16" s="82"/>
    </row>
    <row r="17" spans="1:13" x14ac:dyDescent="0.2">
      <c r="A17" s="86">
        <v>14</v>
      </c>
      <c r="B17" s="87" t="s">
        <v>408</v>
      </c>
      <c r="C17" s="86" t="s">
        <v>347</v>
      </c>
      <c r="D17" s="86">
        <v>12</v>
      </c>
      <c r="E17" s="86">
        <v>2.5</v>
      </c>
      <c r="F17" s="88">
        <f t="shared" si="0"/>
        <v>2.6321214375000004</v>
      </c>
      <c r="L17" s="82"/>
      <c r="M17" s="82"/>
    </row>
    <row r="18" spans="1:13" x14ac:dyDescent="0.2">
      <c r="A18" s="86">
        <v>15</v>
      </c>
      <c r="B18" s="87" t="s">
        <v>409</v>
      </c>
      <c r="C18" s="86" t="s">
        <v>347</v>
      </c>
      <c r="D18" s="86">
        <v>24</v>
      </c>
      <c r="E18" s="86">
        <v>4</v>
      </c>
      <c r="F18" s="88">
        <f t="shared" si="0"/>
        <v>4.2113943000000003</v>
      </c>
      <c r="L18" s="82"/>
      <c r="M18" s="82"/>
    </row>
    <row r="19" spans="1:13" x14ac:dyDescent="0.2">
      <c r="A19" s="86">
        <v>16</v>
      </c>
      <c r="B19" s="87" t="s">
        <v>359</v>
      </c>
      <c r="C19" s="86" t="s">
        <v>347</v>
      </c>
      <c r="D19" s="86">
        <v>36</v>
      </c>
      <c r="E19" s="86">
        <v>70</v>
      </c>
      <c r="F19" s="88">
        <f t="shared" si="0"/>
        <v>73.699400250000011</v>
      </c>
      <c r="L19" s="82"/>
      <c r="M19" s="82"/>
    </row>
    <row r="20" spans="1:13" x14ac:dyDescent="0.2">
      <c r="A20" s="86">
        <v>17</v>
      </c>
      <c r="B20" s="87" t="s">
        <v>360</v>
      </c>
      <c r="C20" s="86" t="s">
        <v>347</v>
      </c>
      <c r="D20" s="86">
        <v>36</v>
      </c>
      <c r="E20" s="86">
        <v>63</v>
      </c>
      <c r="F20" s="88">
        <f t="shared" si="0"/>
        <v>66.329460225000005</v>
      </c>
      <c r="L20" s="82"/>
      <c r="M20" s="82"/>
    </row>
    <row r="21" spans="1:13" x14ac:dyDescent="0.2">
      <c r="A21" s="86">
        <v>18</v>
      </c>
      <c r="B21" s="87" t="s">
        <v>361</v>
      </c>
      <c r="C21" s="86" t="s">
        <v>362</v>
      </c>
      <c r="D21" s="86"/>
      <c r="E21" s="86">
        <v>280</v>
      </c>
      <c r="F21" s="88">
        <f t="shared" si="0"/>
        <v>294.79760100000004</v>
      </c>
      <c r="L21" s="82"/>
      <c r="M21" s="82"/>
    </row>
  </sheetData>
  <mergeCells count="3">
    <mergeCell ref="H1:M1"/>
    <mergeCell ref="O1:S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94"/>
  <sheetViews>
    <sheetView topLeftCell="A7" zoomScale="85" zoomScaleNormal="85" workbookViewId="0">
      <selection activeCell="G9" sqref="G9"/>
    </sheetView>
  </sheetViews>
  <sheetFormatPr defaultColWidth="9.140625" defaultRowHeight="15.75" x14ac:dyDescent="0.2"/>
  <cols>
    <col min="1" max="1" width="7" style="4" customWidth="1"/>
    <col min="2" max="2" width="56.42578125" style="99" customWidth="1"/>
    <col min="3" max="3" width="13.85546875" style="4" customWidth="1"/>
    <col min="4" max="4" width="17.28515625" style="4" customWidth="1"/>
    <col min="5" max="5" width="14.5703125" style="4" customWidth="1"/>
    <col min="6" max="6" width="10" style="4" customWidth="1"/>
    <col min="7" max="7" width="53.7109375" style="99" customWidth="1"/>
    <col min="8" max="8" width="32.42578125" style="99" customWidth="1"/>
    <col min="9" max="16384" width="9.140625" style="4"/>
  </cols>
  <sheetData>
    <row r="1" spans="1:8" s="123" customFormat="1" ht="21" customHeight="1" x14ac:dyDescent="0.2">
      <c r="A1" s="156" t="s">
        <v>488</v>
      </c>
      <c r="B1" s="156"/>
      <c r="C1" s="156"/>
      <c r="D1" s="156"/>
      <c r="E1" s="156"/>
      <c r="F1" s="156"/>
      <c r="G1" s="156"/>
      <c r="H1" s="156"/>
    </row>
    <row r="3" spans="1:8" ht="31.5" x14ac:dyDescent="0.2">
      <c r="A3" s="5" t="s">
        <v>0</v>
      </c>
      <c r="B3" s="5" t="s">
        <v>388</v>
      </c>
      <c r="C3" s="5" t="s">
        <v>1</v>
      </c>
      <c r="D3" s="5" t="s">
        <v>2</v>
      </c>
      <c r="E3" s="5" t="s">
        <v>166</v>
      </c>
      <c r="F3" s="6" t="s">
        <v>0</v>
      </c>
      <c r="G3" s="5" t="s">
        <v>510</v>
      </c>
      <c r="H3" s="5" t="s">
        <v>187</v>
      </c>
    </row>
    <row r="4" spans="1:8" s="30" customFormat="1" x14ac:dyDescent="0.2">
      <c r="A4" s="119">
        <v>1</v>
      </c>
      <c r="B4" s="120" t="s">
        <v>185</v>
      </c>
      <c r="C4" s="108"/>
      <c r="D4" s="21"/>
      <c r="E4" s="21"/>
      <c r="F4" s="21">
        <v>1</v>
      </c>
      <c r="G4" s="100" t="s">
        <v>154</v>
      </c>
      <c r="H4" s="100"/>
    </row>
    <row r="5" spans="1:8" s="30" customFormat="1" ht="47.25" x14ac:dyDescent="0.2">
      <c r="A5" s="119">
        <v>1.1000000000000001</v>
      </c>
      <c r="B5" s="120" t="s">
        <v>477</v>
      </c>
      <c r="C5" s="103" t="s">
        <v>83</v>
      </c>
      <c r="D5" s="7" t="s">
        <v>7</v>
      </c>
      <c r="E5" s="9">
        <v>2</v>
      </c>
      <c r="F5" s="7"/>
      <c r="G5" s="91" t="s">
        <v>545</v>
      </c>
      <c r="H5" s="91" t="s">
        <v>205</v>
      </c>
    </row>
    <row r="6" spans="1:8" s="30" customFormat="1" ht="94.5" x14ac:dyDescent="0.2">
      <c r="A6" s="119">
        <v>1.2</v>
      </c>
      <c r="B6" s="120" t="s">
        <v>428</v>
      </c>
      <c r="C6" s="116" t="s">
        <v>83</v>
      </c>
      <c r="D6" s="10" t="s">
        <v>18</v>
      </c>
      <c r="E6" s="11">
        <v>1</v>
      </c>
      <c r="F6" s="10" t="s">
        <v>5</v>
      </c>
      <c r="G6" s="101" t="s">
        <v>169</v>
      </c>
      <c r="H6" s="101" t="s">
        <v>202</v>
      </c>
    </row>
    <row r="7" spans="1:8" s="30" customFormat="1" ht="31.5" x14ac:dyDescent="0.2">
      <c r="A7" s="119">
        <v>1.3</v>
      </c>
      <c r="B7" s="120" t="s">
        <v>478</v>
      </c>
      <c r="C7" s="103" t="s">
        <v>83</v>
      </c>
      <c r="D7" s="7" t="s">
        <v>89</v>
      </c>
      <c r="E7" s="9">
        <v>3</v>
      </c>
      <c r="F7" s="7" t="s">
        <v>182</v>
      </c>
      <c r="G7" s="91" t="s">
        <v>173</v>
      </c>
      <c r="H7" s="91" t="s">
        <v>201</v>
      </c>
    </row>
    <row r="8" spans="1:8" s="30" customFormat="1" ht="31.5" x14ac:dyDescent="0.2">
      <c r="A8" s="119">
        <v>1.4</v>
      </c>
      <c r="B8" s="120" t="s">
        <v>429</v>
      </c>
      <c r="C8" s="103" t="s">
        <v>83</v>
      </c>
      <c r="D8" s="7" t="s">
        <v>7</v>
      </c>
      <c r="E8" s="9">
        <v>1</v>
      </c>
      <c r="F8" s="7" t="s">
        <v>9</v>
      </c>
      <c r="G8" s="91" t="s">
        <v>545</v>
      </c>
      <c r="H8" s="91" t="s">
        <v>204</v>
      </c>
    </row>
    <row r="9" spans="1:8" s="30" customFormat="1" ht="157.5" x14ac:dyDescent="0.2">
      <c r="A9" s="119">
        <v>2</v>
      </c>
      <c r="B9" s="120" t="s">
        <v>479</v>
      </c>
      <c r="C9" s="103"/>
      <c r="D9" s="7"/>
      <c r="E9" s="9"/>
      <c r="F9" s="7"/>
      <c r="G9" s="91" t="s">
        <v>170</v>
      </c>
      <c r="H9" s="91"/>
    </row>
    <row r="10" spans="1:8" s="30" customFormat="1" ht="31.5" x14ac:dyDescent="0.2">
      <c r="A10" s="119">
        <v>2.1</v>
      </c>
      <c r="B10" s="120" t="s">
        <v>452</v>
      </c>
      <c r="C10" s="103" t="s">
        <v>6</v>
      </c>
      <c r="D10" s="7" t="s">
        <v>18</v>
      </c>
      <c r="E10" s="2">
        <v>1</v>
      </c>
      <c r="F10" s="7" t="s">
        <v>87</v>
      </c>
      <c r="G10" s="91" t="s">
        <v>240</v>
      </c>
      <c r="H10" s="91" t="s">
        <v>242</v>
      </c>
    </row>
    <row r="11" spans="1:8" s="30" customFormat="1" ht="31.5" x14ac:dyDescent="0.2">
      <c r="A11" s="119">
        <v>2.2000000000000002</v>
      </c>
      <c r="B11" s="120" t="s">
        <v>426</v>
      </c>
      <c r="C11" s="103" t="s">
        <v>99</v>
      </c>
      <c r="D11" s="7" t="s">
        <v>18</v>
      </c>
      <c r="E11" s="9">
        <v>11.25</v>
      </c>
      <c r="F11" s="7" t="s">
        <v>93</v>
      </c>
      <c r="G11" s="91" t="s">
        <v>313</v>
      </c>
      <c r="H11" s="91" t="s">
        <v>232</v>
      </c>
    </row>
    <row r="12" spans="1:8" s="30" customFormat="1" ht="31.5" x14ac:dyDescent="0.2">
      <c r="A12" s="119">
        <v>3</v>
      </c>
      <c r="B12" s="120" t="s">
        <v>480</v>
      </c>
      <c r="C12" s="103"/>
      <c r="D12" s="7"/>
      <c r="E12" s="9"/>
      <c r="F12" s="7">
        <v>2</v>
      </c>
      <c r="G12" s="91" t="s">
        <v>171</v>
      </c>
      <c r="H12" s="91"/>
    </row>
    <row r="13" spans="1:8" s="30" customFormat="1" ht="47.25" x14ac:dyDescent="0.2">
      <c r="A13" s="119">
        <v>3.1</v>
      </c>
      <c r="B13" s="120" t="s">
        <v>481</v>
      </c>
      <c r="C13" s="103" t="s">
        <v>83</v>
      </c>
      <c r="D13" s="7" t="s">
        <v>48</v>
      </c>
      <c r="E13" s="9">
        <v>7</v>
      </c>
      <c r="F13" s="7" t="s">
        <v>192</v>
      </c>
      <c r="G13" s="12" t="s">
        <v>198</v>
      </c>
      <c r="H13" s="91" t="s">
        <v>427</v>
      </c>
    </row>
    <row r="14" spans="1:8" s="30" customFormat="1" ht="31.5" x14ac:dyDescent="0.2">
      <c r="A14" s="119">
        <v>3.2</v>
      </c>
      <c r="B14" s="120" t="s">
        <v>482</v>
      </c>
      <c r="C14" s="103" t="s">
        <v>83</v>
      </c>
      <c r="D14" s="7" t="s">
        <v>48</v>
      </c>
      <c r="E14" s="9">
        <v>2</v>
      </c>
      <c r="F14" s="7" t="s">
        <v>47</v>
      </c>
      <c r="G14" s="91" t="s">
        <v>172</v>
      </c>
      <c r="H14" s="91" t="s">
        <v>233</v>
      </c>
    </row>
    <row r="15" spans="1:8" s="30" customFormat="1" ht="63" x14ac:dyDescent="0.2">
      <c r="A15" s="119">
        <v>4</v>
      </c>
      <c r="B15" s="120" t="s">
        <v>483</v>
      </c>
      <c r="C15" s="103" t="s">
        <v>83</v>
      </c>
      <c r="D15" s="7" t="s">
        <v>48</v>
      </c>
      <c r="E15" s="9">
        <v>3</v>
      </c>
      <c r="F15" s="7" t="s">
        <v>181</v>
      </c>
      <c r="G15" s="91" t="s">
        <v>195</v>
      </c>
      <c r="H15" s="91" t="s">
        <v>196</v>
      </c>
    </row>
    <row r="16" spans="1:8" s="30" customFormat="1" ht="78.75" x14ac:dyDescent="0.2">
      <c r="A16" s="119">
        <v>5</v>
      </c>
      <c r="B16" s="120" t="s">
        <v>484</v>
      </c>
      <c r="C16" s="103" t="s">
        <v>83</v>
      </c>
      <c r="D16" s="7" t="s">
        <v>48</v>
      </c>
      <c r="E16" s="9">
        <v>6</v>
      </c>
      <c r="F16" s="7" t="s">
        <v>168</v>
      </c>
      <c r="G16" s="91" t="s">
        <v>197</v>
      </c>
      <c r="H16" s="91" t="s">
        <v>193</v>
      </c>
    </row>
    <row r="17" spans="1:8" s="30" customFormat="1" ht="31.5" x14ac:dyDescent="0.2">
      <c r="A17" s="119">
        <v>6</v>
      </c>
      <c r="B17" s="120" t="s">
        <v>175</v>
      </c>
      <c r="C17" s="103" t="s">
        <v>83</v>
      </c>
      <c r="D17" s="7" t="s">
        <v>89</v>
      </c>
      <c r="E17" s="9">
        <v>5</v>
      </c>
      <c r="F17" s="7">
        <v>5</v>
      </c>
      <c r="G17" s="91" t="s">
        <v>175</v>
      </c>
      <c r="H17" s="91" t="s">
        <v>234</v>
      </c>
    </row>
    <row r="18" spans="1:8" s="30" customFormat="1" ht="47.25" customHeight="1" x14ac:dyDescent="0.2">
      <c r="A18" s="119">
        <v>7</v>
      </c>
      <c r="B18" s="120" t="s">
        <v>485</v>
      </c>
      <c r="C18" s="103" t="s">
        <v>83</v>
      </c>
      <c r="D18" s="7" t="s">
        <v>18</v>
      </c>
      <c r="E18" s="9">
        <v>1</v>
      </c>
      <c r="F18" s="7">
        <v>6</v>
      </c>
      <c r="G18" s="157" t="s">
        <v>165</v>
      </c>
      <c r="H18" s="152" t="s">
        <v>194</v>
      </c>
    </row>
    <row r="19" spans="1:8" s="30" customFormat="1" ht="47.25" x14ac:dyDescent="0.2">
      <c r="A19" s="119">
        <v>8</v>
      </c>
      <c r="B19" s="120" t="s">
        <v>486</v>
      </c>
      <c r="C19" s="103" t="s">
        <v>83</v>
      </c>
      <c r="D19" s="7" t="s">
        <v>18</v>
      </c>
      <c r="E19" s="9">
        <v>1</v>
      </c>
      <c r="F19" s="7">
        <v>6</v>
      </c>
      <c r="G19" s="157"/>
      <c r="H19" s="153"/>
    </row>
    <row r="20" spans="1:8" s="31" customFormat="1" ht="31.5" x14ac:dyDescent="0.2">
      <c r="A20" s="104"/>
      <c r="B20" s="105" t="s">
        <v>174</v>
      </c>
      <c r="C20" s="25" t="s">
        <v>83</v>
      </c>
      <c r="D20" s="25" t="s">
        <v>48</v>
      </c>
      <c r="E20" s="26">
        <v>3</v>
      </c>
      <c r="F20" s="54"/>
      <c r="G20" s="27" t="s">
        <v>23</v>
      </c>
      <c r="H20" s="27"/>
    </row>
    <row r="21" spans="1:8" s="30" customFormat="1" x14ac:dyDescent="0.2">
      <c r="B21" s="32"/>
      <c r="G21" s="32"/>
      <c r="H21" s="32"/>
    </row>
    <row r="22" spans="1:8" s="30" customFormat="1" x14ac:dyDescent="0.2">
      <c r="B22" s="32"/>
      <c r="G22" s="32"/>
      <c r="H22" s="32"/>
    </row>
    <row r="23" spans="1:8" s="30" customFormat="1" x14ac:dyDescent="0.2">
      <c r="B23" s="32"/>
      <c r="G23" s="32"/>
      <c r="H23" s="32"/>
    </row>
    <row r="24" spans="1:8" s="30" customFormat="1" x14ac:dyDescent="0.2">
      <c r="B24" s="32"/>
      <c r="G24" s="32"/>
      <c r="H24" s="32"/>
    </row>
    <row r="25" spans="1:8" s="30" customFormat="1" x14ac:dyDescent="0.2">
      <c r="B25" s="32"/>
      <c r="G25" s="32"/>
      <c r="H25" s="32"/>
    </row>
    <row r="26" spans="1:8" s="30" customFormat="1" x14ac:dyDescent="0.2">
      <c r="B26" s="32"/>
      <c r="G26" s="32"/>
      <c r="H26" s="32"/>
    </row>
    <row r="27" spans="1:8" s="30" customFormat="1" x14ac:dyDescent="0.2">
      <c r="B27" s="32"/>
      <c r="G27" s="32"/>
      <c r="H27" s="32"/>
    </row>
    <row r="28" spans="1:8" s="30" customFormat="1" x14ac:dyDescent="0.2">
      <c r="B28" s="32"/>
      <c r="G28" s="32"/>
      <c r="H28" s="32"/>
    </row>
    <row r="29" spans="1:8" s="30" customFormat="1" x14ac:dyDescent="0.2">
      <c r="B29" s="32"/>
      <c r="G29" s="32"/>
      <c r="H29" s="32"/>
    </row>
    <row r="30" spans="1:8" s="30" customFormat="1" x14ac:dyDescent="0.2">
      <c r="B30" s="32"/>
      <c r="G30" s="32"/>
      <c r="H30" s="32"/>
    </row>
    <row r="31" spans="1:8" s="30" customFormat="1" x14ac:dyDescent="0.2">
      <c r="B31" s="32"/>
      <c r="G31" s="32"/>
      <c r="H31" s="32"/>
    </row>
    <row r="32" spans="1:8" s="30" customFormat="1" x14ac:dyDescent="0.2">
      <c r="B32" s="32"/>
      <c r="G32" s="32"/>
      <c r="H32" s="32"/>
    </row>
    <row r="33" spans="2:8" s="30" customFormat="1" x14ac:dyDescent="0.2">
      <c r="B33" s="32"/>
      <c r="G33" s="32"/>
      <c r="H33" s="32"/>
    </row>
    <row r="34" spans="2:8" s="30" customFormat="1" x14ac:dyDescent="0.2">
      <c r="B34" s="32"/>
      <c r="G34" s="32"/>
      <c r="H34" s="32"/>
    </row>
    <row r="35" spans="2:8" s="30" customFormat="1" x14ac:dyDescent="0.2">
      <c r="B35" s="32"/>
      <c r="G35" s="32"/>
      <c r="H35" s="32"/>
    </row>
    <row r="36" spans="2:8" s="30" customFormat="1" x14ac:dyDescent="0.2">
      <c r="B36" s="32"/>
      <c r="G36" s="32"/>
      <c r="H36" s="32"/>
    </row>
    <row r="37" spans="2:8" s="30" customFormat="1" x14ac:dyDescent="0.2">
      <c r="B37" s="32"/>
      <c r="G37" s="32"/>
      <c r="H37" s="32"/>
    </row>
    <row r="38" spans="2:8" s="30" customFormat="1" x14ac:dyDescent="0.2">
      <c r="B38" s="32"/>
      <c r="G38" s="32"/>
      <c r="H38" s="32"/>
    </row>
    <row r="39" spans="2:8" s="30" customFormat="1" x14ac:dyDescent="0.2">
      <c r="B39" s="32"/>
      <c r="G39" s="32"/>
      <c r="H39" s="32"/>
    </row>
    <row r="40" spans="2:8" s="30" customFormat="1" x14ac:dyDescent="0.2">
      <c r="B40" s="32"/>
      <c r="G40" s="32"/>
      <c r="H40" s="32"/>
    </row>
    <row r="41" spans="2:8" s="30" customFormat="1" x14ac:dyDescent="0.2">
      <c r="B41" s="32"/>
      <c r="G41" s="32"/>
      <c r="H41" s="32"/>
    </row>
    <row r="42" spans="2:8" s="30" customFormat="1" x14ac:dyDescent="0.2">
      <c r="B42" s="32"/>
      <c r="G42" s="32"/>
      <c r="H42" s="32"/>
    </row>
    <row r="43" spans="2:8" s="30" customFormat="1" x14ac:dyDescent="0.2">
      <c r="B43" s="32"/>
      <c r="G43" s="32"/>
      <c r="H43" s="32"/>
    </row>
    <row r="44" spans="2:8" s="30" customFormat="1" x14ac:dyDescent="0.2">
      <c r="B44" s="32"/>
      <c r="G44" s="32"/>
      <c r="H44" s="32"/>
    </row>
    <row r="45" spans="2:8" s="30" customFormat="1" x14ac:dyDescent="0.2">
      <c r="B45" s="32"/>
      <c r="G45" s="32"/>
      <c r="H45" s="32"/>
    </row>
    <row r="46" spans="2:8" s="30" customFormat="1" x14ac:dyDescent="0.2">
      <c r="B46" s="32"/>
      <c r="G46" s="32"/>
      <c r="H46" s="32"/>
    </row>
    <row r="47" spans="2:8" s="30" customFormat="1" x14ac:dyDescent="0.2">
      <c r="B47" s="32"/>
      <c r="G47" s="32"/>
      <c r="H47" s="32"/>
    </row>
    <row r="48" spans="2:8" s="30" customFormat="1" x14ac:dyDescent="0.2">
      <c r="B48" s="32"/>
      <c r="G48" s="32"/>
      <c r="H48" s="32"/>
    </row>
    <row r="49" spans="2:8" s="30" customFormat="1" x14ac:dyDescent="0.2">
      <c r="B49" s="32"/>
      <c r="G49" s="32"/>
      <c r="H49" s="32"/>
    </row>
    <row r="50" spans="2:8" s="30" customFormat="1" x14ac:dyDescent="0.2">
      <c r="B50" s="32"/>
      <c r="G50" s="32"/>
      <c r="H50" s="32"/>
    </row>
    <row r="51" spans="2:8" s="30" customFormat="1" x14ac:dyDescent="0.2">
      <c r="B51" s="32"/>
      <c r="G51" s="32"/>
      <c r="H51" s="32"/>
    </row>
    <row r="52" spans="2:8" s="30" customFormat="1" x14ac:dyDescent="0.2">
      <c r="B52" s="32"/>
      <c r="G52" s="32"/>
      <c r="H52" s="32"/>
    </row>
    <row r="53" spans="2:8" s="30" customFormat="1" x14ac:dyDescent="0.2">
      <c r="B53" s="32"/>
      <c r="G53" s="32"/>
      <c r="H53" s="32"/>
    </row>
    <row r="54" spans="2:8" s="30" customFormat="1" x14ac:dyDescent="0.2">
      <c r="B54" s="32"/>
      <c r="G54" s="32"/>
      <c r="H54" s="32"/>
    </row>
    <row r="55" spans="2:8" s="30" customFormat="1" x14ac:dyDescent="0.2">
      <c r="B55" s="32"/>
      <c r="G55" s="32"/>
      <c r="H55" s="32"/>
    </row>
    <row r="56" spans="2:8" s="30" customFormat="1" x14ac:dyDescent="0.2">
      <c r="B56" s="32"/>
      <c r="G56" s="32"/>
      <c r="H56" s="32"/>
    </row>
    <row r="57" spans="2:8" s="30" customFormat="1" x14ac:dyDescent="0.2">
      <c r="B57" s="32"/>
      <c r="G57" s="32"/>
      <c r="H57" s="32"/>
    </row>
    <row r="58" spans="2:8" s="30" customFormat="1" x14ac:dyDescent="0.2">
      <c r="B58" s="32"/>
      <c r="G58" s="32"/>
      <c r="H58" s="32"/>
    </row>
    <row r="59" spans="2:8" s="30" customFormat="1" x14ac:dyDescent="0.2">
      <c r="B59" s="32"/>
      <c r="G59" s="32"/>
      <c r="H59" s="32"/>
    </row>
    <row r="60" spans="2:8" s="30" customFormat="1" x14ac:dyDescent="0.2">
      <c r="B60" s="32"/>
      <c r="G60" s="32"/>
      <c r="H60" s="32"/>
    </row>
    <row r="61" spans="2:8" s="30" customFormat="1" x14ac:dyDescent="0.2">
      <c r="B61" s="32"/>
      <c r="G61" s="32"/>
      <c r="H61" s="32"/>
    </row>
    <row r="62" spans="2:8" s="30" customFormat="1" x14ac:dyDescent="0.2">
      <c r="B62" s="32"/>
      <c r="G62" s="32"/>
      <c r="H62" s="32"/>
    </row>
    <row r="63" spans="2:8" s="30" customFormat="1" x14ac:dyDescent="0.2">
      <c r="B63" s="32"/>
      <c r="G63" s="32"/>
      <c r="H63" s="32"/>
    </row>
    <row r="64" spans="2:8" s="30" customFormat="1" x14ac:dyDescent="0.2">
      <c r="B64" s="32"/>
      <c r="G64" s="32"/>
      <c r="H64" s="32"/>
    </row>
    <row r="65" spans="2:8" s="30" customFormat="1" x14ac:dyDescent="0.2">
      <c r="B65" s="32"/>
      <c r="G65" s="32"/>
      <c r="H65" s="32"/>
    </row>
    <row r="66" spans="2:8" s="30" customFormat="1" x14ac:dyDescent="0.2">
      <c r="B66" s="32"/>
      <c r="G66" s="32"/>
      <c r="H66" s="32"/>
    </row>
    <row r="67" spans="2:8" s="30" customFormat="1" x14ac:dyDescent="0.2">
      <c r="B67" s="32"/>
      <c r="G67" s="32"/>
      <c r="H67" s="32"/>
    </row>
    <row r="68" spans="2:8" s="30" customFormat="1" x14ac:dyDescent="0.2">
      <c r="B68" s="32"/>
      <c r="G68" s="32"/>
      <c r="H68" s="32"/>
    </row>
    <row r="69" spans="2:8" s="30" customFormat="1" x14ac:dyDescent="0.2">
      <c r="B69" s="32"/>
      <c r="G69" s="32"/>
      <c r="H69" s="32"/>
    </row>
    <row r="70" spans="2:8" s="30" customFormat="1" x14ac:dyDescent="0.2">
      <c r="B70" s="32"/>
      <c r="G70" s="32"/>
      <c r="H70" s="32"/>
    </row>
    <row r="71" spans="2:8" s="30" customFormat="1" x14ac:dyDescent="0.2">
      <c r="B71" s="32"/>
      <c r="G71" s="32"/>
      <c r="H71" s="32"/>
    </row>
    <row r="72" spans="2:8" s="30" customFormat="1" x14ac:dyDescent="0.2">
      <c r="B72" s="32"/>
      <c r="G72" s="32"/>
      <c r="H72" s="32"/>
    </row>
    <row r="73" spans="2:8" s="30" customFormat="1" x14ac:dyDescent="0.2">
      <c r="B73" s="32"/>
      <c r="G73" s="32"/>
      <c r="H73" s="32"/>
    </row>
    <row r="74" spans="2:8" s="30" customFormat="1" x14ac:dyDescent="0.2">
      <c r="B74" s="32"/>
      <c r="G74" s="32"/>
      <c r="H74" s="32"/>
    </row>
    <row r="75" spans="2:8" s="30" customFormat="1" x14ac:dyDescent="0.2">
      <c r="B75" s="32"/>
      <c r="G75" s="32"/>
      <c r="H75" s="32"/>
    </row>
    <row r="76" spans="2:8" s="30" customFormat="1" x14ac:dyDescent="0.2">
      <c r="B76" s="32"/>
      <c r="G76" s="32"/>
      <c r="H76" s="32"/>
    </row>
    <row r="77" spans="2:8" s="30" customFormat="1" x14ac:dyDescent="0.2">
      <c r="B77" s="32"/>
      <c r="G77" s="32"/>
      <c r="H77" s="32"/>
    </row>
    <row r="78" spans="2:8" s="30" customFormat="1" x14ac:dyDescent="0.2">
      <c r="B78" s="32"/>
      <c r="G78" s="32"/>
      <c r="H78" s="32"/>
    </row>
    <row r="79" spans="2:8" s="30" customFormat="1" x14ac:dyDescent="0.2">
      <c r="B79" s="32"/>
      <c r="G79" s="32"/>
      <c r="H79" s="32"/>
    </row>
    <row r="80" spans="2:8" s="30" customFormat="1" x14ac:dyDescent="0.2">
      <c r="B80" s="32"/>
      <c r="G80" s="32"/>
      <c r="H80" s="32"/>
    </row>
    <row r="81" spans="2:8" s="30" customFormat="1" x14ac:dyDescent="0.2">
      <c r="B81" s="32"/>
      <c r="G81" s="32"/>
      <c r="H81" s="32"/>
    </row>
    <row r="82" spans="2:8" s="30" customFormat="1" x14ac:dyDescent="0.2">
      <c r="B82" s="32"/>
      <c r="G82" s="32"/>
      <c r="H82" s="32"/>
    </row>
    <row r="83" spans="2:8" s="30" customFormat="1" x14ac:dyDescent="0.2">
      <c r="B83" s="32"/>
      <c r="G83" s="32"/>
      <c r="H83" s="32"/>
    </row>
    <row r="84" spans="2:8" s="30" customFormat="1" x14ac:dyDescent="0.2">
      <c r="B84" s="32"/>
      <c r="G84" s="32"/>
      <c r="H84" s="32"/>
    </row>
    <row r="85" spans="2:8" s="30" customFormat="1" x14ac:dyDescent="0.2">
      <c r="B85" s="32"/>
      <c r="G85" s="32"/>
      <c r="H85" s="32"/>
    </row>
    <row r="86" spans="2:8" s="30" customFormat="1" x14ac:dyDescent="0.2">
      <c r="B86" s="32"/>
      <c r="G86" s="32"/>
      <c r="H86" s="32"/>
    </row>
    <row r="87" spans="2:8" s="30" customFormat="1" x14ac:dyDescent="0.2">
      <c r="B87" s="32"/>
      <c r="G87" s="32"/>
      <c r="H87" s="32"/>
    </row>
    <row r="88" spans="2:8" s="30" customFormat="1" x14ac:dyDescent="0.2">
      <c r="B88" s="32"/>
      <c r="G88" s="32"/>
      <c r="H88" s="32"/>
    </row>
    <row r="89" spans="2:8" s="30" customFormat="1" x14ac:dyDescent="0.2">
      <c r="B89" s="32"/>
      <c r="G89" s="32"/>
      <c r="H89" s="32"/>
    </row>
    <row r="90" spans="2:8" s="30" customFormat="1" x14ac:dyDescent="0.2">
      <c r="B90" s="32"/>
      <c r="G90" s="32"/>
      <c r="H90" s="32"/>
    </row>
    <row r="91" spans="2:8" s="30" customFormat="1" x14ac:dyDescent="0.2">
      <c r="B91" s="32"/>
      <c r="G91" s="32"/>
      <c r="H91" s="32"/>
    </row>
    <row r="92" spans="2:8" s="30" customFormat="1" x14ac:dyDescent="0.2">
      <c r="B92" s="32"/>
      <c r="G92" s="32"/>
      <c r="H92" s="32"/>
    </row>
    <row r="93" spans="2:8" s="30" customFormat="1" x14ac:dyDescent="0.2">
      <c r="B93" s="32"/>
      <c r="G93" s="32"/>
      <c r="H93" s="32"/>
    </row>
    <row r="94" spans="2:8" s="30" customFormat="1" x14ac:dyDescent="0.2">
      <c r="B94" s="32"/>
      <c r="G94" s="32"/>
      <c r="H94" s="32"/>
    </row>
  </sheetData>
  <mergeCells count="3">
    <mergeCell ref="G18:G19"/>
    <mergeCell ref="H18:H19"/>
    <mergeCell ref="A1:H1"/>
  </mergeCells>
  <pageMargins left="0.31496062992125984" right="0.31496062992125984" top="0.47" bottom="0.42" header="0.47" footer="0.41"/>
  <pageSetup paperSize="9" scale="70" fitToHeight="0" orientation="landscape" r:id="rId1"/>
  <headerFooter>
    <oddFooter>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31"/>
  <sheetViews>
    <sheetView topLeftCell="A16" zoomScale="85" zoomScaleNormal="85" workbookViewId="0">
      <selection activeCell="E17" sqref="E17"/>
    </sheetView>
  </sheetViews>
  <sheetFormatPr defaultColWidth="9.140625" defaultRowHeight="15.75" x14ac:dyDescent="0.2"/>
  <cols>
    <col min="1" max="1" width="7" style="4" customWidth="1"/>
    <col min="2" max="2" width="53.28515625" style="99" customWidth="1"/>
    <col min="3" max="3" width="13.85546875" style="4" customWidth="1"/>
    <col min="4" max="4" width="17.28515625" style="4" customWidth="1"/>
    <col min="5" max="5" width="14.5703125" style="4" customWidth="1"/>
    <col min="6" max="6" width="18.5703125" style="4" customWidth="1"/>
    <col min="7" max="7" width="9.140625" style="4"/>
    <col min="8" max="8" width="34.28515625" style="4" customWidth="1"/>
    <col min="9" max="9" width="44.42578125" style="4" customWidth="1"/>
    <col min="10" max="16384" width="9.140625" style="4"/>
  </cols>
  <sheetData>
    <row r="1" spans="1:9" s="123" customFormat="1" ht="29.45" customHeight="1" x14ac:dyDescent="0.2">
      <c r="A1" s="156" t="s">
        <v>489</v>
      </c>
      <c r="B1" s="156"/>
      <c r="C1" s="156"/>
      <c r="D1" s="156"/>
      <c r="E1" s="156"/>
      <c r="F1" s="156"/>
      <c r="G1" s="156"/>
      <c r="H1" s="156"/>
      <c r="I1" s="156"/>
    </row>
    <row r="3" spans="1:9" ht="47.25" x14ac:dyDescent="0.2">
      <c r="A3" s="5" t="s">
        <v>0</v>
      </c>
      <c r="B3" s="5" t="s">
        <v>388</v>
      </c>
      <c r="C3" s="5" t="s">
        <v>1</v>
      </c>
      <c r="D3" s="5" t="s">
        <v>2</v>
      </c>
      <c r="E3" s="5" t="s">
        <v>166</v>
      </c>
      <c r="F3" s="5" t="s">
        <v>218</v>
      </c>
      <c r="G3" s="6" t="s">
        <v>0</v>
      </c>
      <c r="H3" s="5" t="s">
        <v>510</v>
      </c>
      <c r="I3" s="5" t="s">
        <v>187</v>
      </c>
    </row>
    <row r="4" spans="1:9" ht="24" customHeight="1" x14ac:dyDescent="0.2">
      <c r="A4" s="119">
        <v>1</v>
      </c>
      <c r="B4" s="121" t="s">
        <v>185</v>
      </c>
      <c r="C4" s="103"/>
      <c r="D4" s="7"/>
      <c r="E4" s="7"/>
      <c r="F4" s="7"/>
      <c r="G4" s="7">
        <v>1</v>
      </c>
      <c r="H4" s="7" t="s">
        <v>154</v>
      </c>
      <c r="I4" s="91"/>
    </row>
    <row r="5" spans="1:9" ht="35.25" customHeight="1" x14ac:dyDescent="0.2">
      <c r="A5" s="119">
        <v>1.1000000000000001</v>
      </c>
      <c r="B5" s="121" t="s">
        <v>430</v>
      </c>
      <c r="C5" s="103" t="s">
        <v>122</v>
      </c>
      <c r="D5" s="7" t="s">
        <v>7</v>
      </c>
      <c r="E5" s="2">
        <v>2</v>
      </c>
      <c r="F5" s="2">
        <f>E5*(1+0.05*(13-10))</f>
        <v>2.2999999999999998</v>
      </c>
      <c r="G5" s="7"/>
      <c r="H5" s="7" t="s">
        <v>545</v>
      </c>
      <c r="I5" s="91" t="s">
        <v>205</v>
      </c>
    </row>
    <row r="6" spans="1:9" ht="101.25" customHeight="1" x14ac:dyDescent="0.2">
      <c r="A6" s="119">
        <v>1.2</v>
      </c>
      <c r="B6" s="120" t="s">
        <v>431</v>
      </c>
      <c r="C6" s="103" t="s">
        <v>122</v>
      </c>
      <c r="D6" s="7" t="s">
        <v>48</v>
      </c>
      <c r="E6" s="2">
        <v>1</v>
      </c>
      <c r="F6" s="2">
        <f t="shared" ref="F6:F22" si="0">E6*(1+0.05*(13-10))</f>
        <v>1.1499999999999999</v>
      </c>
      <c r="G6" s="7">
        <v>1.1000000000000001</v>
      </c>
      <c r="H6" s="7" t="s">
        <v>169</v>
      </c>
      <c r="I6" s="101" t="s">
        <v>206</v>
      </c>
    </row>
    <row r="7" spans="1:9" ht="68.25" customHeight="1" x14ac:dyDescent="0.2">
      <c r="A7" s="119">
        <v>1.3</v>
      </c>
      <c r="B7" s="120" t="s">
        <v>432</v>
      </c>
      <c r="C7" s="103" t="s">
        <v>122</v>
      </c>
      <c r="D7" s="7" t="s">
        <v>89</v>
      </c>
      <c r="E7" s="2">
        <v>2</v>
      </c>
      <c r="F7" s="2">
        <f t="shared" si="0"/>
        <v>2.2999999999999998</v>
      </c>
      <c r="G7" s="7">
        <v>3.1</v>
      </c>
      <c r="H7" s="7" t="s">
        <v>178</v>
      </c>
      <c r="I7" s="101" t="s">
        <v>207</v>
      </c>
    </row>
    <row r="8" spans="1:9" ht="36" customHeight="1" x14ac:dyDescent="0.2">
      <c r="A8" s="119">
        <v>1.4</v>
      </c>
      <c r="B8" s="120" t="s">
        <v>429</v>
      </c>
      <c r="C8" s="103" t="s">
        <v>122</v>
      </c>
      <c r="D8" s="7" t="s">
        <v>7</v>
      </c>
      <c r="E8" s="2">
        <v>1</v>
      </c>
      <c r="F8" s="2">
        <f t="shared" si="0"/>
        <v>1.1499999999999999</v>
      </c>
      <c r="G8" s="7" t="s">
        <v>9</v>
      </c>
      <c r="H8" s="7" t="s">
        <v>545</v>
      </c>
      <c r="I8" s="91" t="s">
        <v>204</v>
      </c>
    </row>
    <row r="9" spans="1:9" ht="233.25" customHeight="1" x14ac:dyDescent="0.2">
      <c r="A9" s="119">
        <v>2</v>
      </c>
      <c r="B9" s="120" t="s">
        <v>433</v>
      </c>
      <c r="C9" s="103"/>
      <c r="D9" s="7"/>
      <c r="E9" s="2"/>
      <c r="F9" s="2"/>
      <c r="G9" s="7"/>
      <c r="H9" s="7"/>
      <c r="I9" s="101"/>
    </row>
    <row r="10" spans="1:9" ht="51.75" customHeight="1" x14ac:dyDescent="0.2">
      <c r="A10" s="119">
        <v>2.1</v>
      </c>
      <c r="B10" s="120" t="s">
        <v>452</v>
      </c>
      <c r="C10" s="103" t="s">
        <v>6</v>
      </c>
      <c r="D10" s="7" t="s">
        <v>48</v>
      </c>
      <c r="E10" s="2">
        <v>1</v>
      </c>
      <c r="F10" s="2">
        <f t="shared" si="0"/>
        <v>1.1499999999999999</v>
      </c>
      <c r="G10" s="7" t="s">
        <v>87</v>
      </c>
      <c r="H10" s="7" t="s">
        <v>240</v>
      </c>
      <c r="I10" s="91" t="s">
        <v>453</v>
      </c>
    </row>
    <row r="11" spans="1:9" ht="218.25" customHeight="1" x14ac:dyDescent="0.2">
      <c r="A11" s="119">
        <v>2.2000000000000002</v>
      </c>
      <c r="B11" s="120" t="s">
        <v>426</v>
      </c>
      <c r="C11" s="103" t="s">
        <v>131</v>
      </c>
      <c r="D11" s="7" t="s">
        <v>48</v>
      </c>
      <c r="E11" s="2">
        <v>12</v>
      </c>
      <c r="F11" s="2">
        <f>E11</f>
        <v>12</v>
      </c>
      <c r="G11" s="7">
        <v>1.2</v>
      </c>
      <c r="H11" s="7" t="s">
        <v>176</v>
      </c>
      <c r="I11" s="101" t="s">
        <v>208</v>
      </c>
    </row>
    <row r="12" spans="1:9" ht="84" customHeight="1" x14ac:dyDescent="0.2">
      <c r="A12" s="119">
        <v>3</v>
      </c>
      <c r="B12" s="120" t="s">
        <v>434</v>
      </c>
      <c r="C12" s="103"/>
      <c r="D12" s="7"/>
      <c r="E12" s="2"/>
      <c r="F12" s="2"/>
      <c r="G12" s="7">
        <v>2</v>
      </c>
      <c r="H12" s="7" t="s">
        <v>177</v>
      </c>
      <c r="I12" s="91"/>
    </row>
    <row r="13" spans="1:9" ht="68.25" customHeight="1" x14ac:dyDescent="0.2">
      <c r="A13" s="119">
        <v>3.1</v>
      </c>
      <c r="B13" s="120" t="s">
        <v>435</v>
      </c>
      <c r="C13" s="103" t="s">
        <v>122</v>
      </c>
      <c r="D13" s="7" t="s">
        <v>48</v>
      </c>
      <c r="E13" s="2">
        <v>12</v>
      </c>
      <c r="F13" s="2">
        <f t="shared" si="0"/>
        <v>13.799999999999999</v>
      </c>
      <c r="G13" s="7" t="s">
        <v>184</v>
      </c>
      <c r="H13" s="148" t="s">
        <v>209</v>
      </c>
      <c r="I13" s="91" t="s">
        <v>442</v>
      </c>
    </row>
    <row r="14" spans="1:9" ht="37.5" customHeight="1" x14ac:dyDescent="0.2">
      <c r="A14" s="119">
        <v>3.2</v>
      </c>
      <c r="B14" s="120" t="s">
        <v>436</v>
      </c>
      <c r="C14" s="103" t="s">
        <v>122</v>
      </c>
      <c r="D14" s="7" t="s">
        <v>48</v>
      </c>
      <c r="E14" s="2">
        <v>3</v>
      </c>
      <c r="F14" s="2">
        <f t="shared" si="0"/>
        <v>3.4499999999999997</v>
      </c>
      <c r="G14" s="7">
        <v>2.2999999999999998</v>
      </c>
      <c r="H14" s="7" t="s">
        <v>172</v>
      </c>
      <c r="I14" s="101" t="s">
        <v>210</v>
      </c>
    </row>
    <row r="15" spans="1:9" ht="47.25" x14ac:dyDescent="0.2">
      <c r="A15" s="119">
        <v>3.3</v>
      </c>
      <c r="B15" s="120" t="s">
        <v>183</v>
      </c>
      <c r="C15" s="103" t="s">
        <v>122</v>
      </c>
      <c r="D15" s="7" t="s">
        <v>48</v>
      </c>
      <c r="E15" s="2">
        <f>2/4</f>
        <v>0.5</v>
      </c>
      <c r="F15" s="2">
        <f t="shared" si="0"/>
        <v>0.57499999999999996</v>
      </c>
      <c r="G15" s="18" t="s">
        <v>134</v>
      </c>
      <c r="H15" s="7" t="s">
        <v>547</v>
      </c>
      <c r="I15" s="91" t="s">
        <v>211</v>
      </c>
    </row>
    <row r="16" spans="1:9" ht="47.25" x14ac:dyDescent="0.2">
      <c r="A16" s="119">
        <v>3.4</v>
      </c>
      <c r="B16" s="120" t="s">
        <v>136</v>
      </c>
      <c r="C16" s="103" t="s">
        <v>122</v>
      </c>
      <c r="D16" s="7" t="s">
        <v>89</v>
      </c>
      <c r="E16" s="2">
        <f>10/4</f>
        <v>2.5</v>
      </c>
      <c r="F16" s="2">
        <f t="shared" si="0"/>
        <v>2.875</v>
      </c>
      <c r="G16" s="18" t="s">
        <v>137</v>
      </c>
      <c r="H16" s="7" t="s">
        <v>547</v>
      </c>
      <c r="I16" s="91" t="s">
        <v>212</v>
      </c>
    </row>
    <row r="17" spans="1:9" ht="87" customHeight="1" x14ac:dyDescent="0.2">
      <c r="A17" s="119">
        <v>4</v>
      </c>
      <c r="B17" s="121" t="s">
        <v>437</v>
      </c>
      <c r="C17" s="103" t="s">
        <v>122</v>
      </c>
      <c r="D17" s="7" t="s">
        <v>89</v>
      </c>
      <c r="E17" s="2">
        <v>4</v>
      </c>
      <c r="F17" s="2">
        <f t="shared" si="0"/>
        <v>4.5999999999999996</v>
      </c>
      <c r="G17" s="7" t="s">
        <v>181</v>
      </c>
      <c r="H17" s="7" t="s">
        <v>213</v>
      </c>
      <c r="I17" s="91" t="s">
        <v>214</v>
      </c>
    </row>
    <row r="18" spans="1:9" ht="117" customHeight="1" x14ac:dyDescent="0.2">
      <c r="A18" s="119">
        <v>5</v>
      </c>
      <c r="B18" s="120" t="s">
        <v>438</v>
      </c>
      <c r="C18" s="103" t="s">
        <v>122</v>
      </c>
      <c r="D18" s="7" t="s">
        <v>89</v>
      </c>
      <c r="E18" s="2">
        <v>7</v>
      </c>
      <c r="F18" s="2">
        <f t="shared" si="0"/>
        <v>8.0499999999999989</v>
      </c>
      <c r="G18" s="7" t="s">
        <v>168</v>
      </c>
      <c r="H18" s="7" t="s">
        <v>215</v>
      </c>
      <c r="I18" s="91" t="s">
        <v>290</v>
      </c>
    </row>
    <row r="19" spans="1:9" ht="36" customHeight="1" x14ac:dyDescent="0.2">
      <c r="A19" s="119">
        <v>6</v>
      </c>
      <c r="B19" s="120" t="s">
        <v>180</v>
      </c>
      <c r="C19" s="103" t="s">
        <v>122</v>
      </c>
      <c r="D19" s="7" t="s">
        <v>48</v>
      </c>
      <c r="E19" s="2">
        <v>7</v>
      </c>
      <c r="F19" s="2">
        <f t="shared" si="0"/>
        <v>8.0499999999999989</v>
      </c>
      <c r="G19" s="7">
        <v>5</v>
      </c>
      <c r="H19" s="7" t="s">
        <v>180</v>
      </c>
      <c r="I19" s="101" t="s">
        <v>291</v>
      </c>
    </row>
    <row r="20" spans="1:9" ht="63" x14ac:dyDescent="0.2">
      <c r="A20" s="119">
        <v>7</v>
      </c>
      <c r="B20" s="120" t="s">
        <v>439</v>
      </c>
      <c r="C20" s="103" t="s">
        <v>122</v>
      </c>
      <c r="D20" s="7" t="s">
        <v>48</v>
      </c>
      <c r="E20" s="2">
        <v>3</v>
      </c>
      <c r="F20" s="2">
        <f t="shared" si="0"/>
        <v>3.4499999999999997</v>
      </c>
      <c r="G20" s="7"/>
      <c r="H20" s="7" t="s">
        <v>547</v>
      </c>
      <c r="I20" s="101" t="s">
        <v>217</v>
      </c>
    </row>
    <row r="21" spans="1:9" ht="35.25" customHeight="1" x14ac:dyDescent="0.2">
      <c r="A21" s="119">
        <v>8</v>
      </c>
      <c r="B21" s="120" t="s">
        <v>440</v>
      </c>
      <c r="C21" s="103" t="s">
        <v>122</v>
      </c>
      <c r="D21" s="7" t="s">
        <v>18</v>
      </c>
      <c r="E21" s="2">
        <v>1</v>
      </c>
      <c r="F21" s="2">
        <f t="shared" si="0"/>
        <v>1.1499999999999999</v>
      </c>
      <c r="G21" s="7">
        <v>6</v>
      </c>
      <c r="H21" s="151" t="s">
        <v>165</v>
      </c>
      <c r="I21" s="157" t="s">
        <v>216</v>
      </c>
    </row>
    <row r="22" spans="1:9" ht="36" customHeight="1" x14ac:dyDescent="0.2">
      <c r="A22" s="119">
        <v>9</v>
      </c>
      <c r="B22" s="120" t="s">
        <v>441</v>
      </c>
      <c r="C22" s="103" t="s">
        <v>122</v>
      </c>
      <c r="D22" s="7" t="s">
        <v>18</v>
      </c>
      <c r="E22" s="2">
        <v>1</v>
      </c>
      <c r="F22" s="2">
        <f t="shared" si="0"/>
        <v>1.1499999999999999</v>
      </c>
      <c r="G22" s="7">
        <v>6</v>
      </c>
      <c r="H22" s="151"/>
      <c r="I22" s="157"/>
    </row>
    <row r="23" spans="1:9" s="28" customFormat="1" ht="37.5" customHeight="1" x14ac:dyDescent="0.2">
      <c r="A23" s="104"/>
      <c r="B23" s="105" t="s">
        <v>179</v>
      </c>
      <c r="C23" s="25" t="s">
        <v>122</v>
      </c>
      <c r="D23" s="25" t="s">
        <v>48</v>
      </c>
      <c r="E23" s="29">
        <v>4</v>
      </c>
      <c r="F23" s="26"/>
      <c r="G23" s="54"/>
      <c r="H23" s="54" t="s">
        <v>23</v>
      </c>
      <c r="I23" s="55"/>
    </row>
    <row r="24" spans="1:9" hidden="1" x14ac:dyDescent="0.2"/>
    <row r="25" spans="1:9" s="33" customFormat="1" ht="27" hidden="1" customHeight="1" x14ac:dyDescent="0.2">
      <c r="A25" s="158" t="s">
        <v>343</v>
      </c>
      <c r="B25" s="158"/>
      <c r="C25" s="158"/>
      <c r="D25" s="158"/>
      <c r="E25" s="158"/>
      <c r="F25" s="4"/>
      <c r="G25" s="77"/>
      <c r="H25" s="4"/>
    </row>
    <row r="26" spans="1:9" s="33" customFormat="1" ht="27" hidden="1" customHeight="1" x14ac:dyDescent="0.2">
      <c r="A26" s="158"/>
      <c r="B26" s="158"/>
      <c r="C26" s="158"/>
      <c r="D26" s="158"/>
      <c r="E26" s="158"/>
      <c r="F26" s="4"/>
      <c r="G26" s="77"/>
      <c r="H26" s="4"/>
    </row>
    <row r="27" spans="1:9" s="33" customFormat="1" hidden="1" x14ac:dyDescent="0.2">
      <c r="A27" s="4"/>
      <c r="B27" s="99" t="s">
        <v>153</v>
      </c>
      <c r="C27" s="4"/>
      <c r="D27" s="4"/>
      <c r="E27" s="4"/>
      <c r="F27" s="4"/>
      <c r="G27" s="75"/>
      <c r="H27" s="149"/>
    </row>
    <row r="28" spans="1:9" s="33" customFormat="1" ht="18.75" hidden="1" x14ac:dyDescent="0.2">
      <c r="A28" s="4"/>
      <c r="B28" s="99" t="s">
        <v>329</v>
      </c>
      <c r="C28" s="4"/>
      <c r="D28" s="4"/>
      <c r="E28" s="4"/>
      <c r="F28" s="4"/>
      <c r="G28" s="75"/>
      <c r="H28" s="149"/>
    </row>
    <row r="29" spans="1:9" s="33" customFormat="1" ht="18.75" hidden="1" x14ac:dyDescent="0.2">
      <c r="A29" s="4"/>
      <c r="B29" s="99" t="s">
        <v>330</v>
      </c>
      <c r="C29" s="4"/>
      <c r="D29" s="4"/>
      <c r="E29" s="4"/>
      <c r="F29" s="4"/>
      <c r="G29" s="75"/>
      <c r="H29" s="149"/>
    </row>
    <row r="30" spans="1:9" s="33" customFormat="1" ht="18.75" hidden="1" x14ac:dyDescent="0.2">
      <c r="A30" s="4"/>
      <c r="B30" s="99" t="s">
        <v>331</v>
      </c>
      <c r="C30" s="4"/>
      <c r="D30" s="4"/>
      <c r="E30" s="4"/>
      <c r="F30" s="4"/>
      <c r="G30" s="75"/>
      <c r="H30" s="149"/>
    </row>
    <row r="31" spans="1:9" hidden="1" x14ac:dyDescent="0.2"/>
  </sheetData>
  <mergeCells count="4">
    <mergeCell ref="H21:H22"/>
    <mergeCell ref="I21:I22"/>
    <mergeCell ref="A25:E26"/>
    <mergeCell ref="A1:I1"/>
  </mergeCells>
  <pageMargins left="0.31496062992125984" right="0.31496062992125984" top="0.56000000000000005" bottom="0.43" header="0.55000000000000004" footer="0.41"/>
  <pageSetup paperSize="9" scale="67" fitToHeight="0" orientation="landscape" r:id="rId1"/>
  <headerFooter>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I95"/>
  <sheetViews>
    <sheetView zoomScale="85" zoomScaleNormal="85" workbookViewId="0">
      <pane ySplit="3" topLeftCell="A52" activePane="bottomLeft" state="frozen"/>
      <selection pane="bottomLeft" activeCell="K64" sqref="K64"/>
    </sheetView>
  </sheetViews>
  <sheetFormatPr defaultColWidth="9.140625" defaultRowHeight="15.75" x14ac:dyDescent="0.2"/>
  <cols>
    <col min="1" max="1" width="7" style="53" customWidth="1"/>
    <col min="2" max="2" width="56.42578125" style="99" customWidth="1"/>
    <col min="3" max="3" width="13.85546875" style="4" customWidth="1"/>
    <col min="4" max="4" width="17.28515625" style="4" customWidth="1"/>
    <col min="5" max="5" width="14.5703125" style="30" customWidth="1"/>
    <col min="6" max="6" width="12" style="52" customWidth="1"/>
    <col min="7" max="7" width="53.7109375" style="99" customWidth="1"/>
    <col min="8" max="8" width="32.42578125" style="99" customWidth="1"/>
    <col min="9" max="9" width="12.7109375" style="33" customWidth="1"/>
    <col min="10" max="16384" width="9.140625" style="33"/>
  </cols>
  <sheetData>
    <row r="1" spans="1:9" s="122" customFormat="1" ht="16.5" x14ac:dyDescent="0.2">
      <c r="A1" s="163" t="s">
        <v>490</v>
      </c>
      <c r="B1" s="163"/>
      <c r="C1" s="163"/>
      <c r="D1" s="163"/>
      <c r="E1" s="163"/>
      <c r="F1" s="163"/>
      <c r="G1" s="163"/>
      <c r="H1" s="163"/>
    </row>
    <row r="3" spans="1:9" ht="51" customHeight="1" x14ac:dyDescent="0.2">
      <c r="A3" s="5" t="s">
        <v>0</v>
      </c>
      <c r="B3" s="5" t="s">
        <v>388</v>
      </c>
      <c r="C3" s="5" t="s">
        <v>1</v>
      </c>
      <c r="D3" s="5" t="s">
        <v>2</v>
      </c>
      <c r="E3" s="5" t="s">
        <v>166</v>
      </c>
      <c r="F3" s="6" t="s">
        <v>0</v>
      </c>
      <c r="G3" s="5" t="s">
        <v>510</v>
      </c>
      <c r="H3" s="5" t="s">
        <v>187</v>
      </c>
    </row>
    <row r="4" spans="1:9" s="34" customFormat="1" ht="24" customHeight="1" x14ac:dyDescent="0.2">
      <c r="A4" s="125">
        <v>1</v>
      </c>
      <c r="B4" s="126" t="s">
        <v>185</v>
      </c>
      <c r="C4" s="103"/>
      <c r="D4" s="19"/>
      <c r="E4" s="19"/>
      <c r="F4" s="14">
        <v>1</v>
      </c>
      <c r="G4" s="124" t="s">
        <v>4</v>
      </c>
      <c r="H4" s="91"/>
    </row>
    <row r="5" spans="1:9" s="34" customFormat="1" ht="28.15" customHeight="1" x14ac:dyDescent="0.2">
      <c r="A5" s="125">
        <v>1.1000000000000001</v>
      </c>
      <c r="B5" s="126" t="s">
        <v>494</v>
      </c>
      <c r="C5" s="103" t="s">
        <v>6</v>
      </c>
      <c r="D5" s="7" t="s">
        <v>7</v>
      </c>
      <c r="E5" s="2">
        <v>1</v>
      </c>
      <c r="F5" s="14" t="s">
        <v>5</v>
      </c>
      <c r="G5" s="157" t="s">
        <v>8</v>
      </c>
      <c r="H5" s="157" t="s">
        <v>219</v>
      </c>
      <c r="I5" s="112"/>
    </row>
    <row r="6" spans="1:9" s="34" customFormat="1" ht="31.5" x14ac:dyDescent="0.2">
      <c r="A6" s="125">
        <v>1.2</v>
      </c>
      <c r="B6" s="126" t="s">
        <v>495</v>
      </c>
      <c r="C6" s="103" t="s">
        <v>6</v>
      </c>
      <c r="D6" s="7" t="s">
        <v>7</v>
      </c>
      <c r="E6" s="2">
        <v>1</v>
      </c>
      <c r="F6" s="14" t="s">
        <v>5</v>
      </c>
      <c r="G6" s="157"/>
      <c r="H6" s="157"/>
      <c r="I6" s="112"/>
    </row>
    <row r="7" spans="1:9" s="34" customFormat="1" ht="63" x14ac:dyDescent="0.2">
      <c r="A7" s="125">
        <v>1.3</v>
      </c>
      <c r="B7" s="126" t="s">
        <v>10</v>
      </c>
      <c r="C7" s="103" t="s">
        <v>6</v>
      </c>
      <c r="D7" s="7" t="s">
        <v>7</v>
      </c>
      <c r="E7" s="2">
        <v>2</v>
      </c>
      <c r="F7" s="14" t="s">
        <v>9</v>
      </c>
      <c r="G7" s="91" t="s">
        <v>11</v>
      </c>
      <c r="H7" s="91" t="s">
        <v>220</v>
      </c>
      <c r="I7" s="112"/>
    </row>
    <row r="8" spans="1:9" s="34" customFormat="1" ht="126" x14ac:dyDescent="0.2">
      <c r="A8" s="125">
        <v>1.4</v>
      </c>
      <c r="B8" s="126" t="s">
        <v>548</v>
      </c>
      <c r="C8" s="103"/>
      <c r="D8" s="7"/>
      <c r="E8" s="2"/>
      <c r="F8" s="14"/>
      <c r="G8" s="91"/>
      <c r="H8" s="91"/>
    </row>
    <row r="9" spans="1:9" s="34" customFormat="1" ht="63" x14ac:dyDescent="0.2">
      <c r="A9" s="125" t="s">
        <v>315</v>
      </c>
      <c r="B9" s="126" t="s">
        <v>468</v>
      </c>
      <c r="C9" s="103" t="s">
        <v>6</v>
      </c>
      <c r="D9" s="7" t="s">
        <v>7</v>
      </c>
      <c r="E9" s="2">
        <f>2+1</f>
        <v>3</v>
      </c>
      <c r="F9" s="14" t="s">
        <v>317</v>
      </c>
      <c r="G9" s="91" t="s">
        <v>318</v>
      </c>
      <c r="H9" s="91" t="s">
        <v>314</v>
      </c>
      <c r="I9" s="112"/>
    </row>
    <row r="10" spans="1:9" s="34" customFormat="1" ht="47.25" x14ac:dyDescent="0.2">
      <c r="A10" s="125" t="s">
        <v>316</v>
      </c>
      <c r="B10" s="126" t="s">
        <v>469</v>
      </c>
      <c r="C10" s="103" t="s">
        <v>6</v>
      </c>
      <c r="D10" s="7" t="s">
        <v>7</v>
      </c>
      <c r="E10" s="2">
        <v>2</v>
      </c>
      <c r="F10" s="14" t="s">
        <v>12</v>
      </c>
      <c r="G10" s="91" t="s">
        <v>13</v>
      </c>
      <c r="H10" s="91" t="s">
        <v>221</v>
      </c>
      <c r="I10" s="112"/>
    </row>
    <row r="11" spans="1:9" s="34" customFormat="1" ht="110.25" x14ac:dyDescent="0.2">
      <c r="A11" s="125">
        <v>1.5</v>
      </c>
      <c r="B11" s="126" t="s">
        <v>496</v>
      </c>
      <c r="C11" s="103" t="s">
        <v>6</v>
      </c>
      <c r="D11" s="7" t="s">
        <v>15</v>
      </c>
      <c r="E11" s="2">
        <v>1</v>
      </c>
      <c r="F11" s="14" t="s">
        <v>91</v>
      </c>
      <c r="G11" s="91" t="s">
        <v>16</v>
      </c>
      <c r="H11" s="91" t="s">
        <v>222</v>
      </c>
    </row>
    <row r="12" spans="1:9" s="34" customFormat="1" ht="47.25" customHeight="1" x14ac:dyDescent="0.2">
      <c r="A12" s="125">
        <v>2</v>
      </c>
      <c r="B12" s="126" t="s">
        <v>497</v>
      </c>
      <c r="C12" s="103" t="s">
        <v>6</v>
      </c>
      <c r="D12" s="7" t="s">
        <v>15</v>
      </c>
      <c r="E12" s="2">
        <v>1</v>
      </c>
      <c r="F12" s="18" t="s">
        <v>14</v>
      </c>
      <c r="G12" s="91" t="s">
        <v>17</v>
      </c>
      <c r="H12" s="91" t="s">
        <v>223</v>
      </c>
    </row>
    <row r="13" spans="1:9" s="34" customFormat="1" ht="56.25" customHeight="1" x14ac:dyDescent="0.2">
      <c r="A13" s="125">
        <v>3</v>
      </c>
      <c r="B13" s="126" t="s">
        <v>498</v>
      </c>
      <c r="C13" s="103" t="s">
        <v>6</v>
      </c>
      <c r="D13" s="7" t="s">
        <v>18</v>
      </c>
      <c r="E13" s="2">
        <v>1</v>
      </c>
      <c r="F13" s="18" t="s">
        <v>19</v>
      </c>
      <c r="G13" s="91" t="s">
        <v>20</v>
      </c>
      <c r="H13" s="91" t="s">
        <v>224</v>
      </c>
      <c r="I13" s="112"/>
    </row>
    <row r="14" spans="1:9" s="34" customFormat="1" ht="34.5" customHeight="1" x14ac:dyDescent="0.2">
      <c r="A14" s="125">
        <v>4</v>
      </c>
      <c r="B14" s="126" t="s">
        <v>499</v>
      </c>
      <c r="C14" s="103"/>
      <c r="D14" s="19"/>
      <c r="E14" s="20"/>
      <c r="F14" s="18">
        <v>2</v>
      </c>
      <c r="G14" s="91" t="s">
        <v>21</v>
      </c>
      <c r="H14" s="91"/>
    </row>
    <row r="15" spans="1:9" s="34" customFormat="1" ht="141.75" x14ac:dyDescent="0.2">
      <c r="A15" s="125">
        <v>4.0999999999999996</v>
      </c>
      <c r="B15" s="126" t="s">
        <v>549</v>
      </c>
      <c r="C15" s="103" t="s">
        <v>6</v>
      </c>
      <c r="D15" s="7" t="s">
        <v>18</v>
      </c>
      <c r="E15" s="2">
        <v>5</v>
      </c>
      <c r="F15" s="18" t="s">
        <v>230</v>
      </c>
      <c r="G15" s="12" t="s">
        <v>235</v>
      </c>
      <c r="H15" s="91" t="s">
        <v>225</v>
      </c>
      <c r="I15" s="112"/>
    </row>
    <row r="16" spans="1:9" s="34" customFormat="1" ht="94.5" x14ac:dyDescent="0.2">
      <c r="A16" s="125">
        <v>4.2</v>
      </c>
      <c r="B16" s="126" t="s">
        <v>500</v>
      </c>
      <c r="C16" s="103"/>
      <c r="D16" s="7"/>
      <c r="E16" s="2"/>
      <c r="F16" s="18" t="s">
        <v>22</v>
      </c>
      <c r="G16" s="91" t="s">
        <v>231</v>
      </c>
      <c r="H16" s="91"/>
    </row>
    <row r="17" spans="1:9" s="34" customFormat="1" ht="66.75" customHeight="1" x14ac:dyDescent="0.2">
      <c r="A17" s="125" t="s">
        <v>133</v>
      </c>
      <c r="B17" s="126" t="s">
        <v>501</v>
      </c>
      <c r="C17" s="103" t="s">
        <v>25</v>
      </c>
      <c r="D17" s="7" t="s">
        <v>26</v>
      </c>
      <c r="E17" s="2">
        <v>3</v>
      </c>
      <c r="F17" s="18" t="s">
        <v>27</v>
      </c>
      <c r="G17" s="91" t="s">
        <v>28</v>
      </c>
      <c r="H17" s="91" t="s">
        <v>227</v>
      </c>
    </row>
    <row r="18" spans="1:9" s="34" customFormat="1" ht="31.5" x14ac:dyDescent="0.2">
      <c r="A18" s="125" t="s">
        <v>135</v>
      </c>
      <c r="B18" s="126" t="s">
        <v>502</v>
      </c>
      <c r="C18" s="103" t="s">
        <v>6</v>
      </c>
      <c r="D18" s="7" t="s">
        <v>18</v>
      </c>
      <c r="E18" s="2">
        <v>2</v>
      </c>
      <c r="F18" s="18" t="s">
        <v>32</v>
      </c>
      <c r="G18" s="91" t="s">
        <v>33</v>
      </c>
      <c r="H18" s="91" t="s">
        <v>228</v>
      </c>
      <c r="I18" s="112"/>
    </row>
    <row r="19" spans="1:9" s="34" customFormat="1" ht="31.5" x14ac:dyDescent="0.2">
      <c r="A19" s="125" t="s">
        <v>226</v>
      </c>
      <c r="B19" s="126" t="s">
        <v>503</v>
      </c>
      <c r="C19" s="103" t="s">
        <v>6</v>
      </c>
      <c r="D19" s="7" t="s">
        <v>7</v>
      </c>
      <c r="E19" s="2">
        <v>0.5</v>
      </c>
      <c r="F19" s="18" t="s">
        <v>35</v>
      </c>
      <c r="G19" s="91" t="s">
        <v>36</v>
      </c>
      <c r="H19" s="91" t="s">
        <v>229</v>
      </c>
      <c r="I19" s="112"/>
    </row>
    <row r="20" spans="1:9" s="34" customFormat="1" ht="110.25" x14ac:dyDescent="0.2">
      <c r="A20" s="125">
        <v>4.3</v>
      </c>
      <c r="B20" s="126" t="s">
        <v>504</v>
      </c>
      <c r="C20" s="108" t="s">
        <v>25</v>
      </c>
      <c r="D20" s="21" t="s">
        <v>26</v>
      </c>
      <c r="E20" s="22" t="s">
        <v>328</v>
      </c>
      <c r="F20" s="49" t="s">
        <v>41</v>
      </c>
      <c r="G20" s="100" t="s">
        <v>319</v>
      </c>
      <c r="H20" s="91" t="s">
        <v>327</v>
      </c>
    </row>
    <row r="21" spans="1:9" s="34" customFormat="1" ht="51" customHeight="1" x14ac:dyDescent="0.2">
      <c r="A21" s="125">
        <v>4.4000000000000004</v>
      </c>
      <c r="B21" s="126" t="s">
        <v>443</v>
      </c>
      <c r="C21" s="108"/>
      <c r="D21" s="21"/>
      <c r="E21" s="22"/>
      <c r="F21" s="49"/>
      <c r="G21" s="100"/>
      <c r="H21" s="91"/>
    </row>
    <row r="22" spans="1:9" s="34" customFormat="1" ht="47.25" x14ac:dyDescent="0.2">
      <c r="A22" s="125" t="s">
        <v>444</v>
      </c>
      <c r="B22" s="126" t="s">
        <v>445</v>
      </c>
      <c r="C22" s="103" t="s">
        <v>25</v>
      </c>
      <c r="D22" s="7" t="s">
        <v>48</v>
      </c>
      <c r="E22" s="2">
        <v>7.5</v>
      </c>
      <c r="F22" s="18" t="s">
        <v>49</v>
      </c>
      <c r="G22" s="91" t="s">
        <v>50</v>
      </c>
      <c r="H22" s="91" t="s">
        <v>302</v>
      </c>
      <c r="I22" s="112"/>
    </row>
    <row r="23" spans="1:9" s="34" customFormat="1" ht="47.25" x14ac:dyDescent="0.2">
      <c r="A23" s="125" t="s">
        <v>446</v>
      </c>
      <c r="B23" s="126" t="s">
        <v>447</v>
      </c>
      <c r="C23" s="103" t="s">
        <v>6</v>
      </c>
      <c r="D23" s="7" t="s">
        <v>18</v>
      </c>
      <c r="E23" s="2">
        <v>5</v>
      </c>
      <c r="F23" s="18" t="s">
        <v>51</v>
      </c>
      <c r="G23" s="91" t="s">
        <v>52</v>
      </c>
      <c r="H23" s="91" t="s">
        <v>303</v>
      </c>
      <c r="I23" s="112"/>
    </row>
    <row r="24" spans="1:9" s="34" customFormat="1" ht="47.25" x14ac:dyDescent="0.2">
      <c r="A24" s="125" t="s">
        <v>448</v>
      </c>
      <c r="B24" s="126" t="s">
        <v>54</v>
      </c>
      <c r="C24" s="103" t="s">
        <v>6</v>
      </c>
      <c r="D24" s="7" t="s">
        <v>48</v>
      </c>
      <c r="E24" s="2">
        <v>2</v>
      </c>
      <c r="F24" s="18" t="s">
        <v>53</v>
      </c>
      <c r="G24" s="91" t="s">
        <v>54</v>
      </c>
      <c r="H24" s="91" t="s">
        <v>320</v>
      </c>
      <c r="I24" s="112"/>
    </row>
    <row r="25" spans="1:9" s="34" customFormat="1" ht="78.75" x14ac:dyDescent="0.2">
      <c r="A25" s="125">
        <v>4.5</v>
      </c>
      <c r="B25" s="126" t="s">
        <v>449</v>
      </c>
      <c r="C25" s="103" t="s">
        <v>6</v>
      </c>
      <c r="D25" s="7" t="s">
        <v>48</v>
      </c>
      <c r="E25" s="2">
        <v>8</v>
      </c>
      <c r="F25" s="18" t="s">
        <v>55</v>
      </c>
      <c r="G25" s="91" t="s">
        <v>56</v>
      </c>
      <c r="H25" s="91" t="s">
        <v>304</v>
      </c>
      <c r="I25" s="112"/>
    </row>
    <row r="26" spans="1:9" s="50" customFormat="1" ht="47.25" x14ac:dyDescent="0.2">
      <c r="A26" s="125">
        <v>4.5999999999999996</v>
      </c>
      <c r="B26" s="126" t="s">
        <v>450</v>
      </c>
      <c r="C26" s="109" t="s">
        <v>6</v>
      </c>
      <c r="D26" s="19" t="s">
        <v>26</v>
      </c>
      <c r="E26" s="20">
        <v>2</v>
      </c>
      <c r="F26" s="18" t="s">
        <v>57</v>
      </c>
      <c r="G26" s="91" t="s">
        <v>58</v>
      </c>
      <c r="H26" s="91" t="s">
        <v>305</v>
      </c>
      <c r="I26" s="34"/>
    </row>
    <row r="27" spans="1:9" s="34" customFormat="1" ht="47.25" x14ac:dyDescent="0.2">
      <c r="A27" s="125">
        <v>5</v>
      </c>
      <c r="B27" s="126" t="s">
        <v>505</v>
      </c>
      <c r="C27" s="103" t="s">
        <v>6</v>
      </c>
      <c r="D27" s="7" t="s">
        <v>59</v>
      </c>
      <c r="E27" s="2">
        <v>6</v>
      </c>
      <c r="F27" s="18">
        <v>3</v>
      </c>
      <c r="G27" s="91" t="s">
        <v>60</v>
      </c>
      <c r="H27" s="91" t="s">
        <v>306</v>
      </c>
    </row>
    <row r="28" spans="1:9" s="34" customFormat="1" ht="71.25" customHeight="1" x14ac:dyDescent="0.2">
      <c r="A28" s="125">
        <v>6</v>
      </c>
      <c r="B28" s="126" t="s">
        <v>61</v>
      </c>
      <c r="C28" s="103" t="s">
        <v>6</v>
      </c>
      <c r="D28" s="7" t="s">
        <v>62</v>
      </c>
      <c r="E28" s="2">
        <v>7</v>
      </c>
      <c r="F28" s="7" t="s">
        <v>308</v>
      </c>
      <c r="G28" s="12" t="s">
        <v>321</v>
      </c>
      <c r="H28" s="91" t="s">
        <v>309</v>
      </c>
      <c r="I28" s="112"/>
    </row>
    <row r="29" spans="1:9" s="34" customFormat="1" ht="36.75" customHeight="1" x14ac:dyDescent="0.2">
      <c r="A29" s="125">
        <v>7</v>
      </c>
      <c r="B29" s="126" t="s">
        <v>65</v>
      </c>
      <c r="C29" s="103"/>
      <c r="D29" s="7"/>
      <c r="E29" s="2"/>
      <c r="F29" s="7"/>
      <c r="G29" s="91"/>
      <c r="H29" s="91"/>
    </row>
    <row r="30" spans="1:9" s="34" customFormat="1" ht="137.25" customHeight="1" x14ac:dyDescent="0.2">
      <c r="A30" s="125">
        <v>7.1</v>
      </c>
      <c r="B30" s="126" t="s">
        <v>506</v>
      </c>
      <c r="C30" s="103" t="s">
        <v>6</v>
      </c>
      <c r="D30" s="7" t="s">
        <v>66</v>
      </c>
      <c r="E30" s="2">
        <v>6</v>
      </c>
      <c r="F30" s="7">
        <v>5</v>
      </c>
      <c r="G30" s="91" t="s">
        <v>65</v>
      </c>
      <c r="H30" s="91" t="s">
        <v>310</v>
      </c>
    </row>
    <row r="31" spans="1:9" s="34" customFormat="1" ht="47.25" x14ac:dyDescent="0.2">
      <c r="A31" s="125">
        <v>7.2</v>
      </c>
      <c r="B31" s="126" t="s">
        <v>507</v>
      </c>
      <c r="C31" s="103" t="s">
        <v>6</v>
      </c>
      <c r="D31" s="7" t="s">
        <v>62</v>
      </c>
      <c r="E31" s="2">
        <v>3</v>
      </c>
      <c r="F31" s="7" t="s">
        <v>63</v>
      </c>
      <c r="G31" s="91" t="s">
        <v>301</v>
      </c>
      <c r="H31" s="91" t="s">
        <v>307</v>
      </c>
      <c r="I31" s="112"/>
    </row>
    <row r="32" spans="1:9" s="34" customFormat="1" ht="36.75" customHeight="1" x14ac:dyDescent="0.2">
      <c r="A32" s="125">
        <v>8</v>
      </c>
      <c r="B32" s="126" t="s">
        <v>508</v>
      </c>
      <c r="C32" s="103" t="s">
        <v>6</v>
      </c>
      <c r="D32" s="7" t="s">
        <v>7</v>
      </c>
      <c r="E32" s="2">
        <v>1.5</v>
      </c>
      <c r="F32" s="7">
        <v>6</v>
      </c>
      <c r="G32" s="152" t="s">
        <v>67</v>
      </c>
      <c r="H32" s="152" t="s">
        <v>585</v>
      </c>
      <c r="I32" s="112"/>
    </row>
    <row r="33" spans="1:9" s="34" customFormat="1" ht="36.75" customHeight="1" x14ac:dyDescent="0.2">
      <c r="A33" s="125">
        <v>9</v>
      </c>
      <c r="B33" s="126" t="s">
        <v>509</v>
      </c>
      <c r="C33" s="103" t="s">
        <v>6</v>
      </c>
      <c r="D33" s="7" t="s">
        <v>7</v>
      </c>
      <c r="E33" s="2">
        <v>1.5</v>
      </c>
      <c r="F33" s="7">
        <v>6</v>
      </c>
      <c r="G33" s="153"/>
      <c r="H33" s="153"/>
      <c r="I33" s="112"/>
    </row>
    <row r="34" spans="1:9" s="34" customFormat="1" ht="36.75" customHeight="1" x14ac:dyDescent="0.2">
      <c r="A34" s="114" t="s">
        <v>38</v>
      </c>
      <c r="B34" s="115" t="s">
        <v>39</v>
      </c>
      <c r="C34" s="42" t="s">
        <v>6</v>
      </c>
      <c r="D34" s="42" t="s">
        <v>26</v>
      </c>
      <c r="E34" s="43">
        <v>1</v>
      </c>
      <c r="F34" s="51" t="s">
        <v>38</v>
      </c>
      <c r="G34" s="97" t="s">
        <v>23</v>
      </c>
      <c r="H34" s="91"/>
      <c r="I34" s="112"/>
    </row>
    <row r="35" spans="1:9" s="34" customFormat="1" ht="42" customHeight="1" x14ac:dyDescent="0.2">
      <c r="A35" s="160" t="s">
        <v>42</v>
      </c>
      <c r="B35" s="161" t="s">
        <v>43</v>
      </c>
      <c r="C35" s="160" t="s">
        <v>6</v>
      </c>
      <c r="D35" s="160" t="s">
        <v>26</v>
      </c>
      <c r="E35" s="23">
        <v>7</v>
      </c>
      <c r="F35" s="162" t="s">
        <v>42</v>
      </c>
      <c r="G35" s="159" t="s">
        <v>23</v>
      </c>
      <c r="H35" s="91"/>
    </row>
    <row r="36" spans="1:9" s="34" customFormat="1" ht="53.25" customHeight="1" x14ac:dyDescent="0.2">
      <c r="A36" s="160"/>
      <c r="B36" s="161"/>
      <c r="C36" s="160"/>
      <c r="D36" s="160"/>
      <c r="E36" s="24">
        <v>7</v>
      </c>
      <c r="F36" s="162"/>
      <c r="G36" s="159"/>
      <c r="H36" s="91"/>
    </row>
    <row r="37" spans="1:9" s="34" customFormat="1" ht="54.75" customHeight="1" x14ac:dyDescent="0.2">
      <c r="A37" s="94" t="s">
        <v>44</v>
      </c>
      <c r="B37" s="95" t="s">
        <v>45</v>
      </c>
      <c r="C37" s="94" t="s">
        <v>25</v>
      </c>
      <c r="D37" s="94" t="s">
        <v>46</v>
      </c>
      <c r="E37" s="24">
        <v>15</v>
      </c>
      <c r="F37" s="96" t="s">
        <v>44</v>
      </c>
      <c r="G37" s="97" t="s">
        <v>23</v>
      </c>
      <c r="H37" s="91"/>
    </row>
    <row r="38" spans="1:9" s="48" customFormat="1" ht="42" customHeight="1" x14ac:dyDescent="0.2">
      <c r="A38" s="15" t="s">
        <v>68</v>
      </c>
      <c r="B38" s="98" t="s">
        <v>69</v>
      </c>
      <c r="C38" s="15"/>
      <c r="D38" s="1"/>
      <c r="E38" s="1"/>
      <c r="F38" s="15" t="s">
        <v>68</v>
      </c>
      <c r="G38" s="98"/>
      <c r="H38" s="98"/>
    </row>
    <row r="39" spans="1:9" s="48" customFormat="1" ht="24" customHeight="1" x14ac:dyDescent="0.2">
      <c r="A39" s="17" t="s">
        <v>70</v>
      </c>
      <c r="B39" s="92" t="s">
        <v>71</v>
      </c>
      <c r="C39" s="15"/>
      <c r="D39" s="15"/>
      <c r="E39" s="15"/>
      <c r="F39" s="15" t="s">
        <v>70</v>
      </c>
      <c r="G39" s="98"/>
      <c r="H39" s="98"/>
    </row>
    <row r="40" spans="1:9" s="34" customFormat="1" ht="39" customHeight="1" x14ac:dyDescent="0.2">
      <c r="A40" s="86">
        <v>1</v>
      </c>
      <c r="B40" s="120" t="s">
        <v>511</v>
      </c>
      <c r="C40" s="103" t="s">
        <v>6</v>
      </c>
      <c r="D40" s="7" t="s">
        <v>48</v>
      </c>
      <c r="E40" s="2">
        <v>6</v>
      </c>
      <c r="F40" s="7">
        <v>1</v>
      </c>
      <c r="G40" s="91" t="s">
        <v>72</v>
      </c>
      <c r="H40" s="91" t="s">
        <v>332</v>
      </c>
    </row>
    <row r="41" spans="1:9" s="34" customFormat="1" ht="39" customHeight="1" x14ac:dyDescent="0.2">
      <c r="A41" s="86">
        <v>2</v>
      </c>
      <c r="B41" s="120" t="s">
        <v>451</v>
      </c>
      <c r="C41" s="103" t="s">
        <v>6</v>
      </c>
      <c r="D41" s="7" t="s">
        <v>48</v>
      </c>
      <c r="E41" s="2">
        <v>4</v>
      </c>
      <c r="F41" s="7">
        <v>2</v>
      </c>
      <c r="G41" s="91"/>
      <c r="H41" s="91" t="s">
        <v>333</v>
      </c>
    </row>
    <row r="42" spans="1:9" s="34" customFormat="1" ht="39" customHeight="1" x14ac:dyDescent="0.2">
      <c r="A42" s="86">
        <v>3</v>
      </c>
      <c r="B42" s="120" t="s">
        <v>73</v>
      </c>
      <c r="C42" s="103" t="s">
        <v>6</v>
      </c>
      <c r="D42" s="7" t="s">
        <v>48</v>
      </c>
      <c r="E42" s="2">
        <v>5</v>
      </c>
      <c r="F42" s="7">
        <v>3</v>
      </c>
      <c r="G42" s="91"/>
      <c r="H42" s="91" t="s">
        <v>334</v>
      </c>
    </row>
    <row r="43" spans="1:9" s="34" customFormat="1" ht="39" customHeight="1" x14ac:dyDescent="0.2">
      <c r="A43" s="86">
        <v>4</v>
      </c>
      <c r="B43" s="120" t="s">
        <v>74</v>
      </c>
      <c r="C43" s="103" t="s">
        <v>6</v>
      </c>
      <c r="D43" s="7" t="s">
        <v>75</v>
      </c>
      <c r="E43" s="2">
        <v>2</v>
      </c>
      <c r="F43" s="7">
        <v>4</v>
      </c>
      <c r="G43" s="91"/>
      <c r="H43" s="91" t="s">
        <v>335</v>
      </c>
    </row>
    <row r="44" spans="1:9" s="48" customFormat="1" ht="39" customHeight="1" x14ac:dyDescent="0.2">
      <c r="A44" s="117" t="s">
        <v>76</v>
      </c>
      <c r="B44" s="118" t="s">
        <v>77</v>
      </c>
      <c r="C44" s="15"/>
      <c r="D44" s="15"/>
      <c r="E44" s="13"/>
      <c r="F44" s="15" t="s">
        <v>76</v>
      </c>
      <c r="G44" s="98"/>
      <c r="H44" s="98"/>
    </row>
    <row r="45" spans="1:9" s="34" customFormat="1" ht="39" customHeight="1" x14ac:dyDescent="0.2">
      <c r="A45" s="86">
        <v>1</v>
      </c>
      <c r="B45" s="120" t="s">
        <v>511</v>
      </c>
      <c r="C45" s="103" t="s">
        <v>6</v>
      </c>
      <c r="D45" s="7" t="s">
        <v>48</v>
      </c>
      <c r="E45" s="2">
        <v>7</v>
      </c>
      <c r="F45" s="7">
        <v>1</v>
      </c>
      <c r="G45" s="91" t="s">
        <v>72</v>
      </c>
      <c r="H45" s="91" t="s">
        <v>332</v>
      </c>
    </row>
    <row r="46" spans="1:9" s="34" customFormat="1" ht="39" customHeight="1" x14ac:dyDescent="0.2">
      <c r="A46" s="86">
        <v>2</v>
      </c>
      <c r="B46" s="120" t="s">
        <v>451</v>
      </c>
      <c r="C46" s="103" t="s">
        <v>6</v>
      </c>
      <c r="D46" s="7" t="s">
        <v>48</v>
      </c>
      <c r="E46" s="2">
        <v>5</v>
      </c>
      <c r="F46" s="7">
        <v>2</v>
      </c>
      <c r="G46" s="91"/>
      <c r="H46" s="91" t="s">
        <v>333</v>
      </c>
    </row>
    <row r="47" spans="1:9" s="34" customFormat="1" ht="39" customHeight="1" x14ac:dyDescent="0.2">
      <c r="A47" s="86">
        <v>3</v>
      </c>
      <c r="B47" s="120" t="s">
        <v>73</v>
      </c>
      <c r="C47" s="103" t="s">
        <v>6</v>
      </c>
      <c r="D47" s="7" t="s">
        <v>48</v>
      </c>
      <c r="E47" s="2">
        <v>5</v>
      </c>
      <c r="F47" s="7">
        <v>3</v>
      </c>
      <c r="G47" s="91"/>
      <c r="H47" s="91" t="s">
        <v>334</v>
      </c>
    </row>
    <row r="48" spans="1:9" s="34" customFormat="1" ht="39" customHeight="1" x14ac:dyDescent="0.2">
      <c r="A48" s="86">
        <v>4</v>
      </c>
      <c r="B48" s="120" t="s">
        <v>74</v>
      </c>
      <c r="C48" s="103" t="s">
        <v>6</v>
      </c>
      <c r="D48" s="7" t="s">
        <v>75</v>
      </c>
      <c r="E48" s="2">
        <v>2</v>
      </c>
      <c r="F48" s="7">
        <v>4</v>
      </c>
      <c r="G48" s="91"/>
      <c r="H48" s="91" t="s">
        <v>335</v>
      </c>
    </row>
    <row r="49" spans="1:8" s="48" customFormat="1" ht="39" customHeight="1" x14ac:dyDescent="0.2">
      <c r="A49" s="117" t="s">
        <v>78</v>
      </c>
      <c r="B49" s="118" t="s">
        <v>79</v>
      </c>
      <c r="C49" s="15"/>
      <c r="D49" s="15"/>
      <c r="E49" s="13"/>
      <c r="F49" s="15" t="s">
        <v>78</v>
      </c>
      <c r="G49" s="98"/>
      <c r="H49" s="98"/>
    </row>
    <row r="50" spans="1:8" s="34" customFormat="1" ht="39" customHeight="1" x14ac:dyDescent="0.2">
      <c r="A50" s="86">
        <v>1</v>
      </c>
      <c r="B50" s="120" t="s">
        <v>511</v>
      </c>
      <c r="C50" s="103" t="s">
        <v>6</v>
      </c>
      <c r="D50" s="7" t="s">
        <v>48</v>
      </c>
      <c r="E50" s="2">
        <v>8</v>
      </c>
      <c r="F50" s="7">
        <v>1</v>
      </c>
      <c r="G50" s="91" t="s">
        <v>72</v>
      </c>
      <c r="H50" s="91" t="s">
        <v>332</v>
      </c>
    </row>
    <row r="51" spans="1:8" s="34" customFormat="1" ht="39" customHeight="1" x14ac:dyDescent="0.2">
      <c r="A51" s="86">
        <v>2</v>
      </c>
      <c r="B51" s="120" t="s">
        <v>451</v>
      </c>
      <c r="C51" s="103" t="s">
        <v>6</v>
      </c>
      <c r="D51" s="7" t="s">
        <v>48</v>
      </c>
      <c r="E51" s="2">
        <v>6</v>
      </c>
      <c r="F51" s="7">
        <v>2</v>
      </c>
      <c r="G51" s="91"/>
      <c r="H51" s="91" t="s">
        <v>333</v>
      </c>
    </row>
    <row r="52" spans="1:8" s="34" customFormat="1" ht="39" customHeight="1" x14ac:dyDescent="0.2">
      <c r="A52" s="86">
        <v>3</v>
      </c>
      <c r="B52" s="120" t="s">
        <v>73</v>
      </c>
      <c r="C52" s="103" t="s">
        <v>6</v>
      </c>
      <c r="D52" s="7" t="s">
        <v>48</v>
      </c>
      <c r="E52" s="2">
        <v>5</v>
      </c>
      <c r="F52" s="7">
        <v>3</v>
      </c>
      <c r="G52" s="91"/>
      <c r="H52" s="91" t="s">
        <v>334</v>
      </c>
    </row>
    <row r="53" spans="1:8" s="34" customFormat="1" ht="39" customHeight="1" x14ac:dyDescent="0.2">
      <c r="A53" s="86">
        <v>4</v>
      </c>
      <c r="B53" s="120" t="s">
        <v>74</v>
      </c>
      <c r="C53" s="103" t="s">
        <v>6</v>
      </c>
      <c r="D53" s="7" t="s">
        <v>75</v>
      </c>
      <c r="E53" s="2">
        <v>2</v>
      </c>
      <c r="F53" s="7">
        <v>4</v>
      </c>
      <c r="G53" s="91"/>
      <c r="H53" s="91" t="s">
        <v>335</v>
      </c>
    </row>
    <row r="54" spans="1:8" s="48" customFormat="1" ht="39" customHeight="1" x14ac:dyDescent="0.2">
      <c r="A54" s="117" t="s">
        <v>80</v>
      </c>
      <c r="B54" s="118" t="s">
        <v>81</v>
      </c>
      <c r="C54" s="15"/>
      <c r="D54" s="15"/>
      <c r="E54" s="13"/>
      <c r="F54" s="15" t="s">
        <v>80</v>
      </c>
      <c r="G54" s="98"/>
      <c r="H54" s="98"/>
    </row>
    <row r="55" spans="1:8" s="34" customFormat="1" ht="39" customHeight="1" x14ac:dyDescent="0.2">
      <c r="A55" s="86">
        <v>1</v>
      </c>
      <c r="B55" s="120" t="s">
        <v>511</v>
      </c>
      <c r="C55" s="103" t="s">
        <v>6</v>
      </c>
      <c r="D55" s="7" t="s">
        <v>48</v>
      </c>
      <c r="E55" s="2">
        <v>10</v>
      </c>
      <c r="F55" s="7">
        <v>1</v>
      </c>
      <c r="G55" s="91" t="s">
        <v>72</v>
      </c>
      <c r="H55" s="91" t="s">
        <v>332</v>
      </c>
    </row>
    <row r="56" spans="1:8" s="34" customFormat="1" ht="39" customHeight="1" x14ac:dyDescent="0.2">
      <c r="A56" s="86">
        <v>2</v>
      </c>
      <c r="B56" s="120" t="s">
        <v>451</v>
      </c>
      <c r="C56" s="103" t="s">
        <v>6</v>
      </c>
      <c r="D56" s="7" t="s">
        <v>48</v>
      </c>
      <c r="E56" s="2">
        <v>7</v>
      </c>
      <c r="F56" s="7">
        <v>2</v>
      </c>
      <c r="G56" s="91"/>
      <c r="H56" s="91" t="s">
        <v>333</v>
      </c>
    </row>
    <row r="57" spans="1:8" s="34" customFormat="1" ht="39" customHeight="1" x14ac:dyDescent="0.2">
      <c r="A57" s="86">
        <v>3</v>
      </c>
      <c r="B57" s="120" t="s">
        <v>73</v>
      </c>
      <c r="C57" s="103" t="s">
        <v>6</v>
      </c>
      <c r="D57" s="7" t="s">
        <v>48</v>
      </c>
      <c r="E57" s="2">
        <v>5</v>
      </c>
      <c r="F57" s="7">
        <v>3</v>
      </c>
      <c r="G57" s="91"/>
      <c r="H57" s="91" t="s">
        <v>334</v>
      </c>
    </row>
    <row r="58" spans="1:8" s="34" customFormat="1" ht="39" customHeight="1" x14ac:dyDescent="0.2">
      <c r="A58" s="86">
        <v>4</v>
      </c>
      <c r="B58" s="120" t="s">
        <v>74</v>
      </c>
      <c r="C58" s="103" t="s">
        <v>6</v>
      </c>
      <c r="D58" s="7" t="s">
        <v>75</v>
      </c>
      <c r="E58" s="2">
        <v>2</v>
      </c>
      <c r="F58" s="7">
        <v>4</v>
      </c>
      <c r="G58" s="91"/>
      <c r="H58" s="91" t="s">
        <v>335</v>
      </c>
    </row>
    <row r="59" spans="1:8" s="34" customFormat="1" x14ac:dyDescent="0.2">
      <c r="A59" s="41"/>
      <c r="B59" s="32"/>
      <c r="C59" s="30"/>
      <c r="D59" s="30"/>
      <c r="E59" s="57"/>
      <c r="F59" s="52"/>
      <c r="G59" s="32"/>
      <c r="H59" s="32"/>
    </row>
    <row r="60" spans="1:8" s="34" customFormat="1" x14ac:dyDescent="0.2">
      <c r="A60" s="41"/>
      <c r="B60" s="32"/>
      <c r="C60" s="30"/>
      <c r="D60" s="30"/>
      <c r="E60" s="30"/>
      <c r="F60" s="52"/>
      <c r="G60" s="32"/>
      <c r="H60" s="32"/>
    </row>
    <row r="61" spans="1:8" s="34" customFormat="1" x14ac:dyDescent="0.2">
      <c r="A61" s="41"/>
      <c r="B61" s="32"/>
      <c r="C61" s="30"/>
      <c r="D61" s="30"/>
      <c r="E61" s="30"/>
      <c r="F61" s="52"/>
      <c r="G61" s="32"/>
      <c r="H61" s="32"/>
    </row>
    <row r="62" spans="1:8" s="34" customFormat="1" x14ac:dyDescent="0.2">
      <c r="A62" s="41"/>
      <c r="B62" s="32"/>
      <c r="C62" s="30"/>
      <c r="D62" s="30"/>
      <c r="E62" s="30"/>
      <c r="F62" s="52"/>
      <c r="G62" s="32"/>
      <c r="H62" s="32"/>
    </row>
    <row r="63" spans="1:8" s="34" customFormat="1" x14ac:dyDescent="0.2">
      <c r="A63" s="41"/>
      <c r="B63" s="32"/>
      <c r="C63" s="30"/>
      <c r="D63" s="30"/>
      <c r="E63" s="30"/>
      <c r="F63" s="52"/>
      <c r="G63" s="32"/>
      <c r="H63" s="32"/>
    </row>
    <row r="64" spans="1:8" s="34" customFormat="1" x14ac:dyDescent="0.2">
      <c r="A64" s="41"/>
      <c r="B64" s="32"/>
      <c r="C64" s="30"/>
      <c r="D64" s="30"/>
      <c r="E64" s="30"/>
      <c r="F64" s="52"/>
      <c r="G64" s="32"/>
      <c r="H64" s="32"/>
    </row>
    <row r="65" spans="1:8" s="34" customFormat="1" x14ac:dyDescent="0.2">
      <c r="A65" s="41"/>
      <c r="B65" s="32"/>
      <c r="C65" s="30"/>
      <c r="D65" s="30"/>
      <c r="E65" s="30"/>
      <c r="F65" s="52"/>
      <c r="G65" s="32"/>
      <c r="H65" s="32"/>
    </row>
    <row r="66" spans="1:8" s="34" customFormat="1" x14ac:dyDescent="0.2">
      <c r="A66" s="41"/>
      <c r="B66" s="32"/>
      <c r="C66" s="30"/>
      <c r="D66" s="30"/>
      <c r="E66" s="30"/>
      <c r="F66" s="52"/>
      <c r="G66" s="32"/>
      <c r="H66" s="32"/>
    </row>
    <row r="67" spans="1:8" s="34" customFormat="1" x14ac:dyDescent="0.2">
      <c r="A67" s="41"/>
      <c r="B67" s="32"/>
      <c r="C67" s="30"/>
      <c r="D67" s="30"/>
      <c r="E67" s="30"/>
      <c r="F67" s="52"/>
      <c r="G67" s="32"/>
      <c r="H67" s="32"/>
    </row>
    <row r="68" spans="1:8" s="34" customFormat="1" x14ac:dyDescent="0.2">
      <c r="A68" s="41"/>
      <c r="B68" s="32"/>
      <c r="C68" s="30"/>
      <c r="D68" s="30"/>
      <c r="E68" s="30"/>
      <c r="F68" s="52"/>
      <c r="G68" s="32"/>
      <c r="H68" s="32"/>
    </row>
    <row r="69" spans="1:8" s="34" customFormat="1" x14ac:dyDescent="0.2">
      <c r="A69" s="41"/>
      <c r="B69" s="32"/>
      <c r="C69" s="30"/>
      <c r="D69" s="30"/>
      <c r="E69" s="30"/>
      <c r="F69" s="52"/>
      <c r="G69" s="32"/>
      <c r="H69" s="32"/>
    </row>
    <row r="70" spans="1:8" s="34" customFormat="1" x14ac:dyDescent="0.2">
      <c r="A70" s="41"/>
      <c r="B70" s="32"/>
      <c r="C70" s="30"/>
      <c r="D70" s="30"/>
      <c r="E70" s="30"/>
      <c r="F70" s="52"/>
      <c r="G70" s="32"/>
      <c r="H70" s="32"/>
    </row>
    <row r="71" spans="1:8" s="34" customFormat="1" x14ac:dyDescent="0.2">
      <c r="A71" s="41"/>
      <c r="B71" s="32"/>
      <c r="C71" s="30"/>
      <c r="D71" s="30"/>
      <c r="E71" s="30"/>
      <c r="F71" s="52"/>
      <c r="G71" s="32"/>
      <c r="H71" s="32"/>
    </row>
    <row r="72" spans="1:8" s="34" customFormat="1" x14ac:dyDescent="0.2">
      <c r="A72" s="41"/>
      <c r="B72" s="32"/>
      <c r="C72" s="30"/>
      <c r="D72" s="30"/>
      <c r="E72" s="30"/>
      <c r="F72" s="52"/>
      <c r="G72" s="32"/>
      <c r="H72" s="32"/>
    </row>
    <row r="73" spans="1:8" s="34" customFormat="1" x14ac:dyDescent="0.2">
      <c r="A73" s="41"/>
      <c r="B73" s="32"/>
      <c r="C73" s="30"/>
      <c r="D73" s="30"/>
      <c r="E73" s="30"/>
      <c r="F73" s="52"/>
      <c r="G73" s="32"/>
      <c r="H73" s="32"/>
    </row>
    <row r="74" spans="1:8" s="34" customFormat="1" x14ac:dyDescent="0.2">
      <c r="A74" s="41"/>
      <c r="B74" s="32"/>
      <c r="C74" s="30"/>
      <c r="D74" s="30"/>
      <c r="E74" s="30"/>
      <c r="F74" s="52"/>
      <c r="G74" s="32"/>
      <c r="H74" s="32"/>
    </row>
    <row r="75" spans="1:8" s="34" customFormat="1" x14ac:dyDescent="0.2">
      <c r="A75" s="41"/>
      <c r="B75" s="32"/>
      <c r="C75" s="30"/>
      <c r="D75" s="30"/>
      <c r="E75" s="30"/>
      <c r="F75" s="52"/>
      <c r="G75" s="32"/>
      <c r="H75" s="32"/>
    </row>
    <row r="76" spans="1:8" s="34" customFormat="1" x14ac:dyDescent="0.2">
      <c r="A76" s="41"/>
      <c r="B76" s="32"/>
      <c r="C76" s="30"/>
      <c r="D76" s="30"/>
      <c r="E76" s="30"/>
      <c r="F76" s="52"/>
      <c r="G76" s="32"/>
      <c r="H76" s="32"/>
    </row>
    <row r="77" spans="1:8" s="34" customFormat="1" x14ac:dyDescent="0.2">
      <c r="A77" s="41"/>
      <c r="B77" s="32"/>
      <c r="C77" s="30"/>
      <c r="D77" s="30"/>
      <c r="E77" s="30"/>
      <c r="F77" s="52"/>
      <c r="G77" s="32"/>
      <c r="H77" s="32"/>
    </row>
    <row r="78" spans="1:8" s="34" customFormat="1" x14ac:dyDescent="0.2">
      <c r="A78" s="41"/>
      <c r="B78" s="32"/>
      <c r="C78" s="30"/>
      <c r="D78" s="30"/>
      <c r="E78" s="30"/>
      <c r="F78" s="52"/>
      <c r="G78" s="32"/>
      <c r="H78" s="32"/>
    </row>
    <row r="79" spans="1:8" s="34" customFormat="1" x14ac:dyDescent="0.2">
      <c r="A79" s="41"/>
      <c r="B79" s="32"/>
      <c r="C79" s="30"/>
      <c r="D79" s="30"/>
      <c r="E79" s="30"/>
      <c r="F79" s="52"/>
      <c r="G79" s="32"/>
      <c r="H79" s="32"/>
    </row>
    <row r="80" spans="1:8" s="34" customFormat="1" x14ac:dyDescent="0.2">
      <c r="A80" s="41"/>
      <c r="B80" s="32"/>
      <c r="C80" s="30"/>
      <c r="D80" s="30"/>
      <c r="E80" s="30"/>
      <c r="F80" s="52"/>
      <c r="G80" s="32"/>
      <c r="H80" s="32"/>
    </row>
    <row r="81" spans="1:8" s="34" customFormat="1" x14ac:dyDescent="0.2">
      <c r="A81" s="41"/>
      <c r="B81" s="32"/>
      <c r="C81" s="30"/>
      <c r="D81" s="30"/>
      <c r="E81" s="30"/>
      <c r="F81" s="52"/>
      <c r="G81" s="32"/>
      <c r="H81" s="32"/>
    </row>
    <row r="82" spans="1:8" s="34" customFormat="1" x14ac:dyDescent="0.2">
      <c r="A82" s="41"/>
      <c r="B82" s="32"/>
      <c r="C82" s="30"/>
      <c r="D82" s="30"/>
      <c r="E82" s="30"/>
      <c r="F82" s="52"/>
      <c r="G82" s="32"/>
      <c r="H82" s="32"/>
    </row>
    <row r="83" spans="1:8" s="34" customFormat="1" x14ac:dyDescent="0.2">
      <c r="A83" s="41"/>
      <c r="B83" s="32"/>
      <c r="C83" s="30"/>
      <c r="D83" s="30"/>
      <c r="E83" s="30"/>
      <c r="F83" s="52"/>
      <c r="G83" s="32"/>
      <c r="H83" s="32"/>
    </row>
    <row r="84" spans="1:8" s="34" customFormat="1" x14ac:dyDescent="0.2">
      <c r="A84" s="41"/>
      <c r="B84" s="32"/>
      <c r="C84" s="30"/>
      <c r="D84" s="30"/>
      <c r="E84" s="30"/>
      <c r="F84" s="52"/>
      <c r="G84" s="32"/>
      <c r="H84" s="32"/>
    </row>
    <row r="85" spans="1:8" s="34" customFormat="1" x14ac:dyDescent="0.2">
      <c r="A85" s="41"/>
      <c r="B85" s="32"/>
      <c r="C85" s="30"/>
      <c r="D85" s="30"/>
      <c r="E85" s="30"/>
      <c r="F85" s="52"/>
      <c r="G85" s="32"/>
      <c r="H85" s="32"/>
    </row>
    <row r="86" spans="1:8" s="34" customFormat="1" x14ac:dyDescent="0.2">
      <c r="A86" s="41"/>
      <c r="B86" s="32"/>
      <c r="C86" s="30"/>
      <c r="D86" s="30"/>
      <c r="E86" s="30"/>
      <c r="F86" s="52"/>
      <c r="G86" s="32"/>
      <c r="H86" s="32"/>
    </row>
    <row r="87" spans="1:8" s="34" customFormat="1" x14ac:dyDescent="0.2">
      <c r="A87" s="41"/>
      <c r="B87" s="32"/>
      <c r="C87" s="30"/>
      <c r="D87" s="30"/>
      <c r="E87" s="30"/>
      <c r="F87" s="52"/>
      <c r="G87" s="32"/>
      <c r="H87" s="32"/>
    </row>
    <row r="88" spans="1:8" s="34" customFormat="1" x14ac:dyDescent="0.2">
      <c r="A88" s="41"/>
      <c r="B88" s="32"/>
      <c r="C88" s="30"/>
      <c r="D88" s="30"/>
      <c r="E88" s="30"/>
      <c r="F88" s="52"/>
      <c r="G88" s="32"/>
      <c r="H88" s="32"/>
    </row>
    <row r="89" spans="1:8" s="34" customFormat="1" x14ac:dyDescent="0.2">
      <c r="A89" s="41"/>
      <c r="B89" s="32"/>
      <c r="C89" s="30"/>
      <c r="D89" s="30"/>
      <c r="E89" s="30"/>
      <c r="F89" s="52"/>
      <c r="G89" s="32"/>
      <c r="H89" s="32"/>
    </row>
    <row r="90" spans="1:8" s="34" customFormat="1" x14ac:dyDescent="0.2">
      <c r="A90" s="41"/>
      <c r="B90" s="32"/>
      <c r="C90" s="30"/>
      <c r="D90" s="30"/>
      <c r="E90" s="30"/>
      <c r="F90" s="52"/>
      <c r="G90" s="32"/>
      <c r="H90" s="32"/>
    </row>
    <row r="91" spans="1:8" s="34" customFormat="1" x14ac:dyDescent="0.2">
      <c r="A91" s="41"/>
      <c r="B91" s="32"/>
      <c r="C91" s="30"/>
      <c r="D91" s="30"/>
      <c r="E91" s="30"/>
      <c r="F91" s="52"/>
      <c r="G91" s="32"/>
      <c r="H91" s="32"/>
    </row>
    <row r="92" spans="1:8" s="34" customFormat="1" x14ac:dyDescent="0.2">
      <c r="A92" s="41"/>
      <c r="B92" s="32"/>
      <c r="C92" s="30"/>
      <c r="D92" s="30"/>
      <c r="E92" s="30"/>
      <c r="F92" s="52"/>
      <c r="G92" s="32"/>
      <c r="H92" s="32"/>
    </row>
    <row r="93" spans="1:8" s="34" customFormat="1" x14ac:dyDescent="0.2">
      <c r="A93" s="41"/>
      <c r="B93" s="32"/>
      <c r="C93" s="30"/>
      <c r="D93" s="30"/>
      <c r="E93" s="30"/>
      <c r="F93" s="52"/>
      <c r="G93" s="32"/>
      <c r="H93" s="32"/>
    </row>
    <row r="94" spans="1:8" s="34" customFormat="1" x14ac:dyDescent="0.2">
      <c r="A94" s="41"/>
      <c r="B94" s="32"/>
      <c r="C94" s="30"/>
      <c r="D94" s="30"/>
      <c r="E94" s="30"/>
      <c r="F94" s="52"/>
      <c r="G94" s="32"/>
      <c r="H94" s="32"/>
    </row>
    <row r="95" spans="1:8" s="34" customFormat="1" x14ac:dyDescent="0.2">
      <c r="A95" s="41"/>
      <c r="B95" s="32"/>
      <c r="C95" s="30"/>
      <c r="D95" s="30"/>
      <c r="E95" s="30"/>
      <c r="F95" s="52"/>
      <c r="G95" s="32"/>
      <c r="H95" s="32"/>
    </row>
  </sheetData>
  <autoFilter ref="A3:H59" xr:uid="{00000000-0009-0000-0000-000000000000}"/>
  <mergeCells count="11">
    <mergeCell ref="A1:H1"/>
    <mergeCell ref="H5:H6"/>
    <mergeCell ref="G5:G6"/>
    <mergeCell ref="G32:G33"/>
    <mergeCell ref="H32:H33"/>
    <mergeCell ref="G35:G36"/>
    <mergeCell ref="A35:A36"/>
    <mergeCell ref="B35:B36"/>
    <mergeCell ref="C35:C36"/>
    <mergeCell ref="D35:D36"/>
    <mergeCell ref="F35:F36"/>
  </mergeCells>
  <pageMargins left="0.31496062992125984" right="0.31496062992125984" top="0.31496062992125984" bottom="0.31496062992125984" header="0.31496062992125984" footer="0.31496062992125984"/>
  <pageSetup paperSize="9" scale="69" firstPageNumber="7" fitToHeight="0"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H92"/>
  <sheetViews>
    <sheetView topLeftCell="A28" zoomScale="85" zoomScaleNormal="85" workbookViewId="0">
      <selection sqref="A1:H1"/>
    </sheetView>
  </sheetViews>
  <sheetFormatPr defaultColWidth="9.140625" defaultRowHeight="15.75" x14ac:dyDescent="0.2"/>
  <cols>
    <col min="1" max="1" width="7" style="4" customWidth="1"/>
    <col min="2" max="2" width="56.42578125" style="99" customWidth="1"/>
    <col min="3" max="3" width="13.85546875" style="4" customWidth="1"/>
    <col min="4" max="4" width="17.28515625" style="4" customWidth="1"/>
    <col min="5" max="5" width="14.5703125" style="4" customWidth="1"/>
    <col min="6" max="6" width="10" style="52" customWidth="1"/>
    <col min="7" max="7" width="53.7109375" style="76" customWidth="1"/>
    <col min="8" max="8" width="32.42578125" style="99" customWidth="1"/>
    <col min="9" max="16384" width="9.140625" style="33"/>
  </cols>
  <sheetData>
    <row r="1" spans="1:8" s="122" customFormat="1" ht="16.5" x14ac:dyDescent="0.2">
      <c r="A1" s="156" t="s">
        <v>491</v>
      </c>
      <c r="B1" s="156"/>
      <c r="C1" s="156"/>
      <c r="D1" s="156"/>
      <c r="E1" s="156"/>
      <c r="F1" s="156"/>
      <c r="G1" s="156"/>
      <c r="H1" s="156"/>
    </row>
    <row r="3" spans="1:8" ht="31.5" x14ac:dyDescent="0.2">
      <c r="A3" s="5" t="s">
        <v>0</v>
      </c>
      <c r="B3" s="5" t="s">
        <v>388</v>
      </c>
      <c r="C3" s="5" t="s">
        <v>1</v>
      </c>
      <c r="D3" s="5" t="s">
        <v>2</v>
      </c>
      <c r="E3" s="5" t="s">
        <v>166</v>
      </c>
      <c r="F3" s="6" t="s">
        <v>0</v>
      </c>
      <c r="G3" s="5" t="s">
        <v>510</v>
      </c>
      <c r="H3" s="5" t="s">
        <v>187</v>
      </c>
    </row>
    <row r="4" spans="1:8" s="34" customFormat="1" ht="25.5" customHeight="1" x14ac:dyDescent="0.2">
      <c r="A4" s="119">
        <v>1</v>
      </c>
      <c r="B4" s="121" t="s">
        <v>185</v>
      </c>
      <c r="C4" s="103"/>
      <c r="D4" s="7"/>
      <c r="E4" s="7"/>
      <c r="F4" s="7">
        <v>1</v>
      </c>
      <c r="G4" s="91" t="s">
        <v>4</v>
      </c>
      <c r="H4" s="91"/>
    </row>
    <row r="5" spans="1:8" s="34" customFormat="1" ht="36" customHeight="1" x14ac:dyDescent="0.2">
      <c r="A5" s="119">
        <v>1.1000000000000001</v>
      </c>
      <c r="B5" s="121" t="s">
        <v>82</v>
      </c>
      <c r="C5" s="103" t="s">
        <v>83</v>
      </c>
      <c r="D5" s="7" t="s">
        <v>7</v>
      </c>
      <c r="E5" s="2">
        <v>1</v>
      </c>
      <c r="F5" s="14" t="s">
        <v>5</v>
      </c>
      <c r="G5" s="157" t="s">
        <v>8</v>
      </c>
      <c r="H5" s="157" t="s">
        <v>219</v>
      </c>
    </row>
    <row r="6" spans="1:8" s="34" customFormat="1" ht="46.5" customHeight="1" x14ac:dyDescent="0.2">
      <c r="A6" s="119">
        <v>1.2</v>
      </c>
      <c r="B6" s="121" t="s">
        <v>552</v>
      </c>
      <c r="C6" s="103" t="s">
        <v>83</v>
      </c>
      <c r="D6" s="7" t="s">
        <v>7</v>
      </c>
      <c r="E6" s="2">
        <v>1</v>
      </c>
      <c r="F6" s="14" t="s">
        <v>5</v>
      </c>
      <c r="G6" s="157"/>
      <c r="H6" s="157"/>
    </row>
    <row r="7" spans="1:8" s="34" customFormat="1" ht="63" x14ac:dyDescent="0.2">
      <c r="A7" s="119">
        <v>1.3</v>
      </c>
      <c r="B7" s="120" t="s">
        <v>84</v>
      </c>
      <c r="C7" s="103" t="s">
        <v>83</v>
      </c>
      <c r="D7" s="7" t="s">
        <v>75</v>
      </c>
      <c r="E7" s="2">
        <v>2</v>
      </c>
      <c r="F7" s="7" t="s">
        <v>5</v>
      </c>
      <c r="G7" s="91" t="s">
        <v>85</v>
      </c>
      <c r="H7" s="91" t="s">
        <v>239</v>
      </c>
    </row>
    <row r="8" spans="1:8" s="34" customFormat="1" ht="31.5" x14ac:dyDescent="0.2">
      <c r="A8" s="119">
        <v>1.4</v>
      </c>
      <c r="B8" s="120" t="s">
        <v>553</v>
      </c>
      <c r="C8" s="103" t="s">
        <v>83</v>
      </c>
      <c r="D8" s="7" t="s">
        <v>86</v>
      </c>
      <c r="E8" s="2">
        <v>2</v>
      </c>
      <c r="F8" s="7" t="s">
        <v>87</v>
      </c>
      <c r="G8" s="91" t="s">
        <v>88</v>
      </c>
      <c r="H8" s="91" t="s">
        <v>238</v>
      </c>
    </row>
    <row r="9" spans="1:8" s="50" customFormat="1" ht="84" customHeight="1" x14ac:dyDescent="0.2">
      <c r="A9" s="119">
        <v>1.5</v>
      </c>
      <c r="B9" s="120" t="s">
        <v>554</v>
      </c>
      <c r="C9" s="103" t="s">
        <v>83</v>
      </c>
      <c r="D9" s="7" t="s">
        <v>89</v>
      </c>
      <c r="E9" s="2">
        <v>5</v>
      </c>
      <c r="F9" s="7" t="s">
        <v>14</v>
      </c>
      <c r="G9" s="91" t="s">
        <v>90</v>
      </c>
      <c r="H9" s="91" t="s">
        <v>237</v>
      </c>
    </row>
    <row r="10" spans="1:8" s="50" customFormat="1" ht="36.75" customHeight="1" x14ac:dyDescent="0.2">
      <c r="A10" s="119">
        <v>1.6</v>
      </c>
      <c r="B10" s="120" t="s">
        <v>92</v>
      </c>
      <c r="C10" s="103" t="s">
        <v>83</v>
      </c>
      <c r="D10" s="7" t="s">
        <v>89</v>
      </c>
      <c r="E10" s="2">
        <v>3</v>
      </c>
      <c r="F10" s="7" t="s">
        <v>93</v>
      </c>
      <c r="G10" s="91" t="s">
        <v>94</v>
      </c>
      <c r="H10" s="91" t="s">
        <v>236</v>
      </c>
    </row>
    <row r="11" spans="1:8" s="34" customFormat="1" ht="157.5" x14ac:dyDescent="0.2">
      <c r="A11" s="119">
        <v>2</v>
      </c>
      <c r="B11" s="120" t="s">
        <v>512</v>
      </c>
      <c r="C11" s="103"/>
      <c r="D11" s="7"/>
      <c r="E11" s="2"/>
      <c r="F11" s="7" t="s">
        <v>12</v>
      </c>
      <c r="G11" s="91" t="s">
        <v>95</v>
      </c>
      <c r="H11" s="91" t="s">
        <v>254</v>
      </c>
    </row>
    <row r="12" spans="1:8" s="34" customFormat="1" ht="38.25" customHeight="1" x14ac:dyDescent="0.2">
      <c r="A12" s="119">
        <v>2.1</v>
      </c>
      <c r="B12" s="120" t="s">
        <v>513</v>
      </c>
      <c r="C12" s="103" t="s">
        <v>6</v>
      </c>
      <c r="D12" s="7" t="s">
        <v>97</v>
      </c>
      <c r="E12" s="2">
        <v>5</v>
      </c>
      <c r="F12" s="7" t="s">
        <v>98</v>
      </c>
      <c r="G12" s="78" t="s">
        <v>96</v>
      </c>
      <c r="H12" s="91" t="s">
        <v>255</v>
      </c>
    </row>
    <row r="13" spans="1:8" s="34" customFormat="1" ht="31.5" x14ac:dyDescent="0.2">
      <c r="A13" s="119">
        <v>2.2000000000000002</v>
      </c>
      <c r="B13" s="121" t="s">
        <v>426</v>
      </c>
      <c r="C13" s="103" t="s">
        <v>99</v>
      </c>
      <c r="D13" s="7" t="s">
        <v>48</v>
      </c>
      <c r="E13" s="7">
        <v>11.5</v>
      </c>
      <c r="F13" s="7" t="s">
        <v>100</v>
      </c>
      <c r="G13" s="78" t="s">
        <v>244</v>
      </c>
      <c r="H13" s="91" t="s">
        <v>256</v>
      </c>
    </row>
    <row r="14" spans="1:8" s="34" customFormat="1" ht="49.9" customHeight="1" x14ac:dyDescent="0.2">
      <c r="A14" s="119">
        <v>3</v>
      </c>
      <c r="B14" s="120" t="s">
        <v>498</v>
      </c>
      <c r="C14" s="103" t="s">
        <v>83</v>
      </c>
      <c r="D14" s="7" t="s">
        <v>18</v>
      </c>
      <c r="E14" s="2">
        <v>1</v>
      </c>
      <c r="F14" s="18" t="s">
        <v>19</v>
      </c>
      <c r="G14" s="91" t="s">
        <v>545</v>
      </c>
      <c r="H14" s="91" t="s">
        <v>245</v>
      </c>
    </row>
    <row r="15" spans="1:8" s="34" customFormat="1" ht="25.5" customHeight="1" x14ac:dyDescent="0.2">
      <c r="A15" s="119">
        <v>4</v>
      </c>
      <c r="B15" s="120" t="s">
        <v>514</v>
      </c>
      <c r="C15" s="103"/>
      <c r="D15" s="7"/>
      <c r="E15" s="2"/>
      <c r="F15" s="7" t="s">
        <v>22</v>
      </c>
      <c r="G15" s="91" t="s">
        <v>101</v>
      </c>
      <c r="H15" s="91"/>
    </row>
    <row r="16" spans="1:8" s="34" customFormat="1" ht="47.25" x14ac:dyDescent="0.2">
      <c r="A16" s="119">
        <v>4.0999999999999996</v>
      </c>
      <c r="B16" s="120" t="s">
        <v>515</v>
      </c>
      <c r="C16" s="103" t="s">
        <v>83</v>
      </c>
      <c r="D16" s="7" t="s">
        <v>89</v>
      </c>
      <c r="E16" s="2">
        <f>7.5+1.5</f>
        <v>9</v>
      </c>
      <c r="F16" s="7" t="s">
        <v>281</v>
      </c>
      <c r="G16" s="12" t="s">
        <v>246</v>
      </c>
      <c r="H16" s="91" t="s">
        <v>247</v>
      </c>
    </row>
    <row r="17" spans="1:8" s="34" customFormat="1" ht="31.5" x14ac:dyDescent="0.2">
      <c r="A17" s="119">
        <v>4.2</v>
      </c>
      <c r="B17" s="120" t="s">
        <v>516</v>
      </c>
      <c r="C17" s="103" t="s">
        <v>83</v>
      </c>
      <c r="D17" s="7" t="s">
        <v>89</v>
      </c>
      <c r="E17" s="2">
        <v>5</v>
      </c>
      <c r="F17" s="7" t="s">
        <v>30</v>
      </c>
      <c r="G17" s="91" t="s">
        <v>102</v>
      </c>
      <c r="H17" s="91" t="s">
        <v>299</v>
      </c>
    </row>
    <row r="18" spans="1:8" s="34" customFormat="1" ht="78.75" x14ac:dyDescent="0.2">
      <c r="A18" s="119">
        <v>5</v>
      </c>
      <c r="B18" s="120" t="s">
        <v>517</v>
      </c>
      <c r="C18" s="103"/>
      <c r="D18" s="7"/>
      <c r="E18" s="2"/>
      <c r="F18" s="7" t="s">
        <v>248</v>
      </c>
      <c r="G18" s="12" t="s">
        <v>249</v>
      </c>
      <c r="H18" s="91"/>
    </row>
    <row r="19" spans="1:8" s="34" customFormat="1" ht="89.25" customHeight="1" x14ac:dyDescent="0.2">
      <c r="A19" s="119">
        <v>5.0999999999999996</v>
      </c>
      <c r="B19" s="120" t="s">
        <v>505</v>
      </c>
      <c r="C19" s="103" t="s">
        <v>83</v>
      </c>
      <c r="D19" s="7" t="s">
        <v>89</v>
      </c>
      <c r="E19" s="2">
        <v>9</v>
      </c>
      <c r="F19" s="7" t="s">
        <v>251</v>
      </c>
      <c r="G19" s="12" t="s">
        <v>250</v>
      </c>
      <c r="H19" s="91" t="s">
        <v>252</v>
      </c>
    </row>
    <row r="20" spans="1:8" s="34" customFormat="1" ht="47.25" x14ac:dyDescent="0.2">
      <c r="A20" s="119">
        <v>5.2</v>
      </c>
      <c r="B20" s="120" t="s">
        <v>392</v>
      </c>
      <c r="C20" s="103" t="s">
        <v>83</v>
      </c>
      <c r="D20" s="7" t="s">
        <v>89</v>
      </c>
      <c r="E20" s="2">
        <v>5</v>
      </c>
      <c r="F20" s="7" t="s">
        <v>53</v>
      </c>
      <c r="G20" s="79" t="s">
        <v>61</v>
      </c>
      <c r="H20" s="91" t="s">
        <v>253</v>
      </c>
    </row>
    <row r="21" spans="1:8" s="34" customFormat="1" ht="36.75" customHeight="1" x14ac:dyDescent="0.2">
      <c r="A21" s="119">
        <v>6</v>
      </c>
      <c r="B21" s="120" t="s">
        <v>518</v>
      </c>
      <c r="C21" s="103"/>
      <c r="D21" s="7"/>
      <c r="E21" s="2"/>
      <c r="F21" s="7"/>
      <c r="G21" s="91"/>
      <c r="H21" s="91"/>
    </row>
    <row r="22" spans="1:8" s="34" customFormat="1" ht="110.25" x14ac:dyDescent="0.2">
      <c r="A22" s="119">
        <v>6.1</v>
      </c>
      <c r="B22" s="120" t="s">
        <v>519</v>
      </c>
      <c r="C22" s="103" t="s">
        <v>83</v>
      </c>
      <c r="D22" s="7" t="s">
        <v>89</v>
      </c>
      <c r="E22" s="2">
        <v>25</v>
      </c>
      <c r="F22" s="7" t="s">
        <v>257</v>
      </c>
      <c r="G22" s="12" t="s">
        <v>259</v>
      </c>
      <c r="H22" s="102" t="s">
        <v>261</v>
      </c>
    </row>
    <row r="23" spans="1:8" s="34" customFormat="1" ht="63" x14ac:dyDescent="0.2">
      <c r="A23" s="119">
        <v>6.2</v>
      </c>
      <c r="B23" s="120" t="s">
        <v>520</v>
      </c>
      <c r="C23" s="103" t="s">
        <v>83</v>
      </c>
      <c r="D23" s="7" t="s">
        <v>89</v>
      </c>
      <c r="E23" s="2">
        <v>15</v>
      </c>
      <c r="F23" s="7" t="s">
        <v>51</v>
      </c>
      <c r="G23" s="102" t="s">
        <v>258</v>
      </c>
      <c r="H23" s="102" t="s">
        <v>260</v>
      </c>
    </row>
    <row r="24" spans="1:8" s="34" customFormat="1" ht="36.75" customHeight="1" x14ac:dyDescent="0.2">
      <c r="A24" s="119">
        <v>7</v>
      </c>
      <c r="B24" s="120" t="s">
        <v>521</v>
      </c>
      <c r="C24" s="103" t="s">
        <v>83</v>
      </c>
      <c r="D24" s="7" t="s">
        <v>18</v>
      </c>
      <c r="E24" s="9">
        <v>1</v>
      </c>
      <c r="F24" s="7" t="s">
        <v>106</v>
      </c>
      <c r="G24" s="157" t="s">
        <v>67</v>
      </c>
      <c r="H24" s="157" t="s">
        <v>264</v>
      </c>
    </row>
    <row r="25" spans="1:8" s="34" customFormat="1" ht="36.75" customHeight="1" x14ac:dyDescent="0.2">
      <c r="A25" s="119">
        <v>8</v>
      </c>
      <c r="B25" s="120" t="s">
        <v>522</v>
      </c>
      <c r="C25" s="103" t="s">
        <v>83</v>
      </c>
      <c r="D25" s="7" t="s">
        <v>18</v>
      </c>
      <c r="E25" s="9">
        <v>1</v>
      </c>
      <c r="F25" s="7" t="s">
        <v>106</v>
      </c>
      <c r="G25" s="157"/>
      <c r="H25" s="157"/>
    </row>
    <row r="26" spans="1:8" s="48" customFormat="1" ht="36.75" customHeight="1" x14ac:dyDescent="0.2">
      <c r="A26" s="110" t="s">
        <v>107</v>
      </c>
      <c r="B26" s="93" t="s">
        <v>108</v>
      </c>
      <c r="C26" s="15"/>
      <c r="D26" s="15"/>
      <c r="E26" s="16"/>
      <c r="F26" s="15" t="s">
        <v>107</v>
      </c>
      <c r="G26" s="59"/>
      <c r="H26" s="98"/>
    </row>
    <row r="27" spans="1:8" s="48" customFormat="1" ht="28.5" customHeight="1" x14ac:dyDescent="0.2">
      <c r="A27" s="17" t="s">
        <v>109</v>
      </c>
      <c r="B27" s="92" t="s">
        <v>110</v>
      </c>
      <c r="C27" s="15"/>
      <c r="D27" s="15"/>
      <c r="E27" s="80"/>
      <c r="F27" s="15" t="s">
        <v>109</v>
      </c>
      <c r="G27" s="59"/>
      <c r="H27" s="98"/>
    </row>
    <row r="28" spans="1:8" s="50" customFormat="1" ht="57" customHeight="1" x14ac:dyDescent="0.2">
      <c r="A28" s="86">
        <v>1</v>
      </c>
      <c r="B28" s="120" t="s">
        <v>523</v>
      </c>
      <c r="C28" s="103"/>
      <c r="D28" s="7"/>
      <c r="E28" s="2"/>
      <c r="F28" s="7">
        <v>2</v>
      </c>
      <c r="G28" s="91" t="s">
        <v>113</v>
      </c>
      <c r="H28" s="79"/>
    </row>
    <row r="29" spans="1:8" s="34" customFormat="1" ht="39.75" customHeight="1" x14ac:dyDescent="0.2">
      <c r="A29" s="86">
        <v>1.1000000000000001</v>
      </c>
      <c r="B29" s="120" t="s">
        <v>271</v>
      </c>
      <c r="C29" s="103" t="s">
        <v>83</v>
      </c>
      <c r="D29" s="7" t="s">
        <v>112</v>
      </c>
      <c r="E29" s="2">
        <v>7</v>
      </c>
      <c r="F29" s="7" t="s">
        <v>22</v>
      </c>
      <c r="G29" s="91" t="s">
        <v>272</v>
      </c>
      <c r="H29" s="91" t="s">
        <v>266</v>
      </c>
    </row>
    <row r="30" spans="1:8" s="34" customFormat="1" ht="39.75" customHeight="1" x14ac:dyDescent="0.2">
      <c r="A30" s="86">
        <v>1.2</v>
      </c>
      <c r="B30" s="120" t="s">
        <v>524</v>
      </c>
      <c r="C30" s="103" t="s">
        <v>83</v>
      </c>
      <c r="D30" s="7" t="s">
        <v>115</v>
      </c>
      <c r="E30" s="2">
        <v>35</v>
      </c>
      <c r="F30" s="7" t="s">
        <v>37</v>
      </c>
      <c r="G30" s="91" t="s">
        <v>114</v>
      </c>
      <c r="H30" s="91" t="s">
        <v>267</v>
      </c>
    </row>
    <row r="31" spans="1:8" s="34" customFormat="1" ht="31.5" x14ac:dyDescent="0.2">
      <c r="A31" s="86">
        <v>1.3</v>
      </c>
      <c r="B31" s="120" t="s">
        <v>451</v>
      </c>
      <c r="C31" s="103" t="s">
        <v>83</v>
      </c>
      <c r="D31" s="7" t="s">
        <v>112</v>
      </c>
      <c r="E31" s="2">
        <v>10</v>
      </c>
      <c r="F31" s="7" t="s">
        <v>47</v>
      </c>
      <c r="G31" s="91" t="s">
        <v>116</v>
      </c>
      <c r="H31" s="91" t="s">
        <v>268</v>
      </c>
    </row>
    <row r="32" spans="1:8" s="34" customFormat="1" ht="40.5" customHeight="1" x14ac:dyDescent="0.2">
      <c r="A32" s="86">
        <v>2</v>
      </c>
      <c r="B32" s="120" t="s">
        <v>73</v>
      </c>
      <c r="C32" s="103" t="s">
        <v>83</v>
      </c>
      <c r="D32" s="7" t="s">
        <v>112</v>
      </c>
      <c r="E32" s="2">
        <v>5</v>
      </c>
      <c r="F32" s="7">
        <v>3</v>
      </c>
      <c r="G32" s="91" t="s">
        <v>73</v>
      </c>
      <c r="H32" s="91" t="s">
        <v>269</v>
      </c>
    </row>
    <row r="33" spans="1:8" s="50" customFormat="1" ht="31.5" x14ac:dyDescent="0.2">
      <c r="A33" s="86">
        <v>3</v>
      </c>
      <c r="B33" s="120" t="s">
        <v>74</v>
      </c>
      <c r="C33" s="103" t="s">
        <v>83</v>
      </c>
      <c r="D33" s="7" t="s">
        <v>48</v>
      </c>
      <c r="E33" s="2">
        <v>4</v>
      </c>
      <c r="F33" s="7">
        <v>4</v>
      </c>
      <c r="G33" s="91" t="s">
        <v>117</v>
      </c>
      <c r="H33" s="91" t="s">
        <v>270</v>
      </c>
    </row>
    <row r="34" spans="1:8" s="48" customFormat="1" ht="28.5" customHeight="1" x14ac:dyDescent="0.2">
      <c r="A34" s="117" t="s">
        <v>118</v>
      </c>
      <c r="B34" s="118" t="s">
        <v>119</v>
      </c>
      <c r="C34" s="15"/>
      <c r="D34" s="15"/>
      <c r="E34" s="80"/>
      <c r="F34" s="15" t="s">
        <v>118</v>
      </c>
      <c r="G34" s="59"/>
      <c r="H34" s="98"/>
    </row>
    <row r="35" spans="1:8" s="50" customFormat="1" ht="57" customHeight="1" x14ac:dyDescent="0.2">
      <c r="A35" s="86">
        <v>1</v>
      </c>
      <c r="B35" s="120" t="s">
        <v>523</v>
      </c>
      <c r="C35" s="103"/>
      <c r="D35" s="7"/>
      <c r="E35" s="2"/>
      <c r="F35" s="7">
        <v>2</v>
      </c>
      <c r="G35" s="91" t="s">
        <v>113</v>
      </c>
      <c r="H35" s="79"/>
    </row>
    <row r="36" spans="1:8" s="34" customFormat="1" ht="39.75" customHeight="1" x14ac:dyDescent="0.2">
      <c r="A36" s="86">
        <v>1.1000000000000001</v>
      </c>
      <c r="B36" s="120" t="s">
        <v>271</v>
      </c>
      <c r="C36" s="103" t="s">
        <v>83</v>
      </c>
      <c r="D36" s="7" t="s">
        <v>112</v>
      </c>
      <c r="E36" s="2">
        <v>9</v>
      </c>
      <c r="F36" s="7" t="s">
        <v>22</v>
      </c>
      <c r="G36" s="91" t="s">
        <v>272</v>
      </c>
      <c r="H36" s="91" t="s">
        <v>266</v>
      </c>
    </row>
    <row r="37" spans="1:8" s="34" customFormat="1" ht="39.75" customHeight="1" x14ac:dyDescent="0.2">
      <c r="A37" s="86">
        <v>1.2</v>
      </c>
      <c r="B37" s="120" t="s">
        <v>524</v>
      </c>
      <c r="C37" s="103" t="s">
        <v>83</v>
      </c>
      <c r="D37" s="7" t="s">
        <v>115</v>
      </c>
      <c r="E37" s="2">
        <v>42</v>
      </c>
      <c r="F37" s="7" t="s">
        <v>37</v>
      </c>
      <c r="G37" s="91" t="s">
        <v>114</v>
      </c>
      <c r="H37" s="91" t="s">
        <v>267</v>
      </c>
    </row>
    <row r="38" spans="1:8" s="34" customFormat="1" ht="32.25" customHeight="1" x14ac:dyDescent="0.2">
      <c r="A38" s="86">
        <v>1.3</v>
      </c>
      <c r="B38" s="120" t="s">
        <v>451</v>
      </c>
      <c r="C38" s="103" t="s">
        <v>83</v>
      </c>
      <c r="D38" s="7" t="s">
        <v>112</v>
      </c>
      <c r="E38" s="2">
        <v>12</v>
      </c>
      <c r="F38" s="7" t="s">
        <v>47</v>
      </c>
      <c r="G38" s="91" t="s">
        <v>116</v>
      </c>
      <c r="H38" s="91" t="s">
        <v>268</v>
      </c>
    </row>
    <row r="39" spans="1:8" s="34" customFormat="1" ht="40.5" customHeight="1" x14ac:dyDescent="0.2">
      <c r="A39" s="86">
        <v>2</v>
      </c>
      <c r="B39" s="120" t="s">
        <v>73</v>
      </c>
      <c r="C39" s="103" t="s">
        <v>83</v>
      </c>
      <c r="D39" s="7" t="s">
        <v>112</v>
      </c>
      <c r="E39" s="2">
        <v>5</v>
      </c>
      <c r="F39" s="7">
        <v>3</v>
      </c>
      <c r="G39" s="91" t="s">
        <v>73</v>
      </c>
      <c r="H39" s="91" t="s">
        <v>269</v>
      </c>
    </row>
    <row r="40" spans="1:8" s="50" customFormat="1" ht="33" customHeight="1" x14ac:dyDescent="0.2">
      <c r="A40" s="86">
        <v>3</v>
      </c>
      <c r="B40" s="120" t="s">
        <v>74</v>
      </c>
      <c r="C40" s="103" t="s">
        <v>83</v>
      </c>
      <c r="D40" s="7" t="s">
        <v>48</v>
      </c>
      <c r="E40" s="2">
        <v>4</v>
      </c>
      <c r="F40" s="7">
        <v>4</v>
      </c>
      <c r="G40" s="91" t="s">
        <v>117</v>
      </c>
      <c r="H40" s="91" t="s">
        <v>270</v>
      </c>
    </row>
    <row r="41" spans="1:8" s="48" customFormat="1" ht="28.5" customHeight="1" x14ac:dyDescent="0.2">
      <c r="A41" s="117" t="s">
        <v>120</v>
      </c>
      <c r="B41" s="118" t="s">
        <v>121</v>
      </c>
      <c r="C41" s="15"/>
      <c r="D41" s="15"/>
      <c r="E41" s="80"/>
      <c r="F41" s="15" t="s">
        <v>120</v>
      </c>
      <c r="G41" s="59"/>
      <c r="H41" s="98"/>
    </row>
    <row r="42" spans="1:8" s="50" customFormat="1" ht="57" customHeight="1" x14ac:dyDescent="0.2">
      <c r="A42" s="86">
        <v>1</v>
      </c>
      <c r="B42" s="120" t="s">
        <v>523</v>
      </c>
      <c r="C42" s="103"/>
      <c r="D42" s="7"/>
      <c r="E42" s="2"/>
      <c r="F42" s="7">
        <v>2</v>
      </c>
      <c r="G42" s="91" t="s">
        <v>113</v>
      </c>
      <c r="H42" s="79"/>
    </row>
    <row r="43" spans="1:8" s="34" customFormat="1" ht="39.75" customHeight="1" x14ac:dyDescent="0.2">
      <c r="A43" s="86">
        <v>1.1000000000000001</v>
      </c>
      <c r="B43" s="120" t="s">
        <v>271</v>
      </c>
      <c r="C43" s="103" t="s">
        <v>83</v>
      </c>
      <c r="D43" s="7" t="s">
        <v>112</v>
      </c>
      <c r="E43" s="2">
        <v>11</v>
      </c>
      <c r="F43" s="7" t="s">
        <v>22</v>
      </c>
      <c r="G43" s="91" t="s">
        <v>272</v>
      </c>
      <c r="H43" s="91" t="s">
        <v>266</v>
      </c>
    </row>
    <row r="44" spans="1:8" s="34" customFormat="1" ht="39.75" customHeight="1" x14ac:dyDescent="0.2">
      <c r="A44" s="86">
        <v>1.2</v>
      </c>
      <c r="B44" s="120" t="s">
        <v>524</v>
      </c>
      <c r="C44" s="103" t="s">
        <v>83</v>
      </c>
      <c r="D44" s="7" t="s">
        <v>115</v>
      </c>
      <c r="E44" s="2">
        <v>50</v>
      </c>
      <c r="F44" s="7" t="s">
        <v>37</v>
      </c>
      <c r="G44" s="91" t="s">
        <v>114</v>
      </c>
      <c r="H44" s="91" t="s">
        <v>267</v>
      </c>
    </row>
    <row r="45" spans="1:8" s="34" customFormat="1" ht="26.25" customHeight="1" x14ac:dyDescent="0.2">
      <c r="A45" s="86">
        <v>1.3</v>
      </c>
      <c r="B45" s="120" t="s">
        <v>451</v>
      </c>
      <c r="C45" s="103" t="s">
        <v>83</v>
      </c>
      <c r="D45" s="7" t="s">
        <v>112</v>
      </c>
      <c r="E45" s="2">
        <v>14</v>
      </c>
      <c r="F45" s="7" t="s">
        <v>47</v>
      </c>
      <c r="G45" s="91" t="s">
        <v>116</v>
      </c>
      <c r="H45" s="91" t="s">
        <v>268</v>
      </c>
    </row>
    <row r="46" spans="1:8" s="34" customFormat="1" ht="40.5" customHeight="1" x14ac:dyDescent="0.2">
      <c r="A46" s="86">
        <v>2</v>
      </c>
      <c r="B46" s="120" t="s">
        <v>73</v>
      </c>
      <c r="C46" s="103" t="s">
        <v>83</v>
      </c>
      <c r="D46" s="7" t="s">
        <v>112</v>
      </c>
      <c r="E46" s="2">
        <v>5</v>
      </c>
      <c r="F46" s="7">
        <v>3</v>
      </c>
      <c r="G46" s="91" t="s">
        <v>73</v>
      </c>
      <c r="H46" s="91" t="s">
        <v>269</v>
      </c>
    </row>
    <row r="47" spans="1:8" s="50" customFormat="1" ht="45" customHeight="1" x14ac:dyDescent="0.2">
      <c r="A47" s="86">
        <v>3</v>
      </c>
      <c r="B47" s="120" t="s">
        <v>74</v>
      </c>
      <c r="C47" s="103" t="s">
        <v>83</v>
      </c>
      <c r="D47" s="7" t="s">
        <v>48</v>
      </c>
      <c r="E47" s="2">
        <v>4</v>
      </c>
      <c r="F47" s="7">
        <v>4</v>
      </c>
      <c r="G47" s="91" t="s">
        <v>117</v>
      </c>
      <c r="H47" s="91" t="s">
        <v>270</v>
      </c>
    </row>
    <row r="48" spans="1:8" s="34" customFormat="1" ht="47.25" x14ac:dyDescent="0.2">
      <c r="A48" s="114"/>
      <c r="B48" s="115" t="s">
        <v>111</v>
      </c>
      <c r="C48" s="94" t="s">
        <v>83</v>
      </c>
      <c r="D48" s="94" t="s">
        <v>112</v>
      </c>
      <c r="E48" s="24">
        <v>3</v>
      </c>
      <c r="F48" s="7">
        <v>1</v>
      </c>
      <c r="G48" s="91" t="s">
        <v>265</v>
      </c>
      <c r="H48" s="91"/>
    </row>
    <row r="49" spans="1:8" s="34" customFormat="1" ht="47.25" x14ac:dyDescent="0.2">
      <c r="A49" s="94"/>
      <c r="B49" s="95" t="s">
        <v>111</v>
      </c>
      <c r="C49" s="94" t="s">
        <v>83</v>
      </c>
      <c r="D49" s="94" t="s">
        <v>112</v>
      </c>
      <c r="E49" s="24">
        <v>4</v>
      </c>
      <c r="F49" s="7">
        <v>1</v>
      </c>
      <c r="G49" s="91" t="s">
        <v>265</v>
      </c>
      <c r="H49" s="91"/>
    </row>
    <row r="50" spans="1:8" s="34" customFormat="1" ht="47.25" x14ac:dyDescent="0.2">
      <c r="A50" s="94"/>
      <c r="B50" s="95" t="s">
        <v>111</v>
      </c>
      <c r="C50" s="94" t="s">
        <v>83</v>
      </c>
      <c r="D50" s="94" t="s">
        <v>112</v>
      </c>
      <c r="E50" s="24">
        <v>5</v>
      </c>
      <c r="F50" s="7">
        <v>1</v>
      </c>
      <c r="G50" s="91" t="s">
        <v>265</v>
      </c>
      <c r="H50" s="91"/>
    </row>
    <row r="51" spans="1:8" s="34" customFormat="1" x14ac:dyDescent="0.2">
      <c r="A51" s="30"/>
      <c r="B51" s="32"/>
      <c r="C51" s="30"/>
      <c r="D51" s="30"/>
      <c r="E51" s="30"/>
      <c r="F51" s="52"/>
      <c r="G51" s="81"/>
      <c r="H51" s="32"/>
    </row>
    <row r="52" spans="1:8" s="34" customFormat="1" x14ac:dyDescent="0.2">
      <c r="A52" s="30"/>
      <c r="B52" s="32"/>
      <c r="C52" s="30"/>
      <c r="D52" s="30"/>
      <c r="E52" s="30"/>
      <c r="F52" s="52"/>
      <c r="G52" s="81"/>
      <c r="H52" s="32"/>
    </row>
    <row r="53" spans="1:8" s="34" customFormat="1" x14ac:dyDescent="0.2">
      <c r="A53" s="30"/>
      <c r="B53" s="32"/>
      <c r="C53" s="30"/>
      <c r="D53" s="30"/>
      <c r="E53" s="30"/>
      <c r="F53" s="52"/>
      <c r="G53" s="81"/>
      <c r="H53" s="32"/>
    </row>
    <row r="54" spans="1:8" s="34" customFormat="1" x14ac:dyDescent="0.2">
      <c r="A54" s="30"/>
      <c r="B54" s="32"/>
      <c r="C54" s="30"/>
      <c r="D54" s="30"/>
      <c r="E54" s="30"/>
      <c r="F54" s="52"/>
      <c r="G54" s="81"/>
      <c r="H54" s="32"/>
    </row>
    <row r="55" spans="1:8" s="34" customFormat="1" x14ac:dyDescent="0.2">
      <c r="A55" s="30"/>
      <c r="B55" s="32"/>
      <c r="C55" s="30"/>
      <c r="D55" s="30"/>
      <c r="E55" s="30"/>
      <c r="F55" s="52"/>
      <c r="G55" s="81"/>
      <c r="H55" s="32"/>
    </row>
    <row r="56" spans="1:8" s="34" customFormat="1" x14ac:dyDescent="0.2">
      <c r="A56" s="30"/>
      <c r="B56" s="32"/>
      <c r="C56" s="30"/>
      <c r="D56" s="30"/>
      <c r="E56" s="30"/>
      <c r="F56" s="52"/>
      <c r="G56" s="81"/>
      <c r="H56" s="32"/>
    </row>
    <row r="57" spans="1:8" s="34" customFormat="1" x14ac:dyDescent="0.2">
      <c r="A57" s="30"/>
      <c r="B57" s="32"/>
      <c r="C57" s="30"/>
      <c r="D57" s="30"/>
      <c r="E57" s="30"/>
      <c r="F57" s="52"/>
      <c r="G57" s="81"/>
      <c r="H57" s="32"/>
    </row>
    <row r="58" spans="1:8" s="34" customFormat="1" x14ac:dyDescent="0.2">
      <c r="A58" s="30"/>
      <c r="B58" s="32"/>
      <c r="C58" s="30"/>
      <c r="D58" s="30"/>
      <c r="E58" s="30"/>
      <c r="F58" s="52"/>
      <c r="G58" s="81"/>
      <c r="H58" s="32"/>
    </row>
    <row r="59" spans="1:8" s="34" customFormat="1" x14ac:dyDescent="0.2">
      <c r="A59" s="30"/>
      <c r="B59" s="32"/>
      <c r="C59" s="30"/>
      <c r="D59" s="30"/>
      <c r="E59" s="30"/>
      <c r="F59" s="52"/>
      <c r="G59" s="81"/>
      <c r="H59" s="32"/>
    </row>
    <row r="60" spans="1:8" s="34" customFormat="1" x14ac:dyDescent="0.2">
      <c r="A60" s="30"/>
      <c r="B60" s="32"/>
      <c r="C60" s="30"/>
      <c r="D60" s="30"/>
      <c r="E60" s="30"/>
      <c r="F60" s="52"/>
      <c r="G60" s="81"/>
      <c r="H60" s="32"/>
    </row>
    <row r="61" spans="1:8" s="34" customFormat="1" x14ac:dyDescent="0.2">
      <c r="A61" s="30"/>
      <c r="B61" s="32"/>
      <c r="C61" s="30"/>
      <c r="D61" s="30"/>
      <c r="E61" s="30"/>
      <c r="F61" s="52"/>
      <c r="G61" s="81"/>
      <c r="H61" s="32"/>
    </row>
    <row r="62" spans="1:8" s="34" customFormat="1" x14ac:dyDescent="0.2">
      <c r="A62" s="30"/>
      <c r="B62" s="32"/>
      <c r="C62" s="30"/>
      <c r="D62" s="30"/>
      <c r="E62" s="30"/>
      <c r="F62" s="52"/>
      <c r="G62" s="81"/>
      <c r="H62" s="32"/>
    </row>
    <row r="63" spans="1:8" s="34" customFormat="1" x14ac:dyDescent="0.2">
      <c r="A63" s="30"/>
      <c r="B63" s="32"/>
      <c r="C63" s="30"/>
      <c r="D63" s="30"/>
      <c r="E63" s="30"/>
      <c r="F63" s="52"/>
      <c r="G63" s="81"/>
      <c r="H63" s="32"/>
    </row>
    <row r="64" spans="1:8" s="34" customFormat="1" x14ac:dyDescent="0.2">
      <c r="A64" s="30"/>
      <c r="B64" s="32"/>
      <c r="C64" s="30"/>
      <c r="D64" s="30"/>
      <c r="E64" s="30"/>
      <c r="F64" s="52"/>
      <c r="G64" s="81"/>
      <c r="H64" s="32"/>
    </row>
    <row r="65" spans="1:8" s="34" customFormat="1" x14ac:dyDescent="0.2">
      <c r="A65" s="30"/>
      <c r="B65" s="32"/>
      <c r="C65" s="30"/>
      <c r="D65" s="30"/>
      <c r="E65" s="30"/>
      <c r="F65" s="52"/>
      <c r="G65" s="81"/>
      <c r="H65" s="32"/>
    </row>
    <row r="66" spans="1:8" s="34" customFormat="1" x14ac:dyDescent="0.2">
      <c r="A66" s="30"/>
      <c r="B66" s="32"/>
      <c r="C66" s="30"/>
      <c r="D66" s="30"/>
      <c r="E66" s="30"/>
      <c r="F66" s="52"/>
      <c r="G66" s="81"/>
      <c r="H66" s="32"/>
    </row>
    <row r="67" spans="1:8" s="34" customFormat="1" x14ac:dyDescent="0.2">
      <c r="A67" s="30"/>
      <c r="B67" s="32"/>
      <c r="C67" s="30"/>
      <c r="D67" s="30"/>
      <c r="E67" s="30"/>
      <c r="F67" s="52"/>
      <c r="G67" s="81"/>
      <c r="H67" s="32"/>
    </row>
    <row r="68" spans="1:8" s="34" customFormat="1" x14ac:dyDescent="0.2">
      <c r="A68" s="30"/>
      <c r="B68" s="32"/>
      <c r="C68" s="30"/>
      <c r="D68" s="30"/>
      <c r="E68" s="30"/>
      <c r="F68" s="52"/>
      <c r="G68" s="81"/>
      <c r="H68" s="32"/>
    </row>
    <row r="69" spans="1:8" s="34" customFormat="1" x14ac:dyDescent="0.2">
      <c r="A69" s="30"/>
      <c r="B69" s="32"/>
      <c r="C69" s="30"/>
      <c r="D69" s="30"/>
      <c r="E69" s="30"/>
      <c r="F69" s="52"/>
      <c r="G69" s="81"/>
      <c r="H69" s="32"/>
    </row>
    <row r="70" spans="1:8" s="34" customFormat="1" x14ac:dyDescent="0.2">
      <c r="A70" s="30"/>
      <c r="B70" s="32"/>
      <c r="C70" s="30"/>
      <c r="D70" s="30"/>
      <c r="E70" s="30"/>
      <c r="F70" s="52"/>
      <c r="G70" s="81"/>
      <c r="H70" s="32"/>
    </row>
    <row r="71" spans="1:8" s="34" customFormat="1" x14ac:dyDescent="0.2">
      <c r="A71" s="30"/>
      <c r="B71" s="32"/>
      <c r="C71" s="30"/>
      <c r="D71" s="30"/>
      <c r="E71" s="30"/>
      <c r="F71" s="52"/>
      <c r="G71" s="81"/>
      <c r="H71" s="32"/>
    </row>
    <row r="72" spans="1:8" s="34" customFormat="1" x14ac:dyDescent="0.2">
      <c r="A72" s="30"/>
      <c r="B72" s="32"/>
      <c r="C72" s="30"/>
      <c r="D72" s="30"/>
      <c r="E72" s="30"/>
      <c r="F72" s="52"/>
      <c r="G72" s="81"/>
      <c r="H72" s="32"/>
    </row>
    <row r="73" spans="1:8" s="34" customFormat="1" x14ac:dyDescent="0.2">
      <c r="A73" s="30"/>
      <c r="B73" s="32"/>
      <c r="C73" s="30"/>
      <c r="D73" s="30"/>
      <c r="E73" s="30"/>
      <c r="F73" s="52"/>
      <c r="G73" s="81"/>
      <c r="H73" s="32"/>
    </row>
    <row r="74" spans="1:8" s="34" customFormat="1" x14ac:dyDescent="0.2">
      <c r="A74" s="30"/>
      <c r="B74" s="32"/>
      <c r="C74" s="30"/>
      <c r="D74" s="30"/>
      <c r="E74" s="30"/>
      <c r="F74" s="52"/>
      <c r="G74" s="81"/>
      <c r="H74" s="32"/>
    </row>
    <row r="75" spans="1:8" s="34" customFormat="1" x14ac:dyDescent="0.2">
      <c r="A75" s="30"/>
      <c r="B75" s="32"/>
      <c r="C75" s="30"/>
      <c r="D75" s="30"/>
      <c r="E75" s="30"/>
      <c r="F75" s="52"/>
      <c r="G75" s="81"/>
      <c r="H75" s="32"/>
    </row>
    <row r="76" spans="1:8" s="34" customFormat="1" x14ac:dyDescent="0.2">
      <c r="A76" s="30"/>
      <c r="B76" s="32"/>
      <c r="C76" s="30"/>
      <c r="D76" s="30"/>
      <c r="E76" s="30"/>
      <c r="F76" s="52"/>
      <c r="G76" s="81"/>
      <c r="H76" s="32"/>
    </row>
    <row r="77" spans="1:8" s="34" customFormat="1" x14ac:dyDescent="0.2">
      <c r="A77" s="30"/>
      <c r="B77" s="32"/>
      <c r="C77" s="30"/>
      <c r="D77" s="30"/>
      <c r="E77" s="30"/>
      <c r="F77" s="52"/>
      <c r="G77" s="81"/>
      <c r="H77" s="32"/>
    </row>
    <row r="78" spans="1:8" s="34" customFormat="1" x14ac:dyDescent="0.2">
      <c r="A78" s="30"/>
      <c r="B78" s="32"/>
      <c r="C78" s="30"/>
      <c r="D78" s="30"/>
      <c r="E78" s="30"/>
      <c r="F78" s="52"/>
      <c r="G78" s="81"/>
      <c r="H78" s="32"/>
    </row>
    <row r="79" spans="1:8" s="34" customFormat="1" x14ac:dyDescent="0.2">
      <c r="A79" s="30"/>
      <c r="B79" s="32"/>
      <c r="C79" s="30"/>
      <c r="D79" s="30"/>
      <c r="E79" s="30"/>
      <c r="F79" s="52"/>
      <c r="G79" s="81"/>
      <c r="H79" s="32"/>
    </row>
    <row r="80" spans="1:8" s="34" customFormat="1" x14ac:dyDescent="0.2">
      <c r="A80" s="30"/>
      <c r="B80" s="32"/>
      <c r="C80" s="30"/>
      <c r="D80" s="30"/>
      <c r="E80" s="30"/>
      <c r="F80" s="52"/>
      <c r="G80" s="81"/>
      <c r="H80" s="32"/>
    </row>
    <row r="81" spans="1:8" s="34" customFormat="1" x14ac:dyDescent="0.2">
      <c r="A81" s="30"/>
      <c r="B81" s="32"/>
      <c r="C81" s="30"/>
      <c r="D81" s="30"/>
      <c r="E81" s="30"/>
      <c r="F81" s="52"/>
      <c r="G81" s="81"/>
      <c r="H81" s="32"/>
    </row>
    <row r="82" spans="1:8" s="34" customFormat="1" x14ac:dyDescent="0.2">
      <c r="A82" s="30"/>
      <c r="B82" s="32"/>
      <c r="C82" s="30"/>
      <c r="D82" s="30"/>
      <c r="E82" s="30"/>
      <c r="F82" s="52"/>
      <c r="G82" s="81"/>
      <c r="H82" s="32"/>
    </row>
    <row r="83" spans="1:8" s="34" customFormat="1" x14ac:dyDescent="0.2">
      <c r="A83" s="30"/>
      <c r="B83" s="32"/>
      <c r="C83" s="30"/>
      <c r="D83" s="30"/>
      <c r="E83" s="30"/>
      <c r="F83" s="52"/>
      <c r="G83" s="81"/>
      <c r="H83" s="32"/>
    </row>
    <row r="84" spans="1:8" s="34" customFormat="1" x14ac:dyDescent="0.2">
      <c r="A84" s="30"/>
      <c r="B84" s="32"/>
      <c r="C84" s="30"/>
      <c r="D84" s="30"/>
      <c r="E84" s="30"/>
      <c r="F84" s="52"/>
      <c r="G84" s="81"/>
      <c r="H84" s="32"/>
    </row>
    <row r="85" spans="1:8" s="34" customFormat="1" x14ac:dyDescent="0.2">
      <c r="A85" s="30"/>
      <c r="B85" s="32"/>
      <c r="C85" s="30"/>
      <c r="D85" s="30"/>
      <c r="E85" s="30"/>
      <c r="F85" s="52"/>
      <c r="G85" s="81"/>
      <c r="H85" s="32"/>
    </row>
    <row r="86" spans="1:8" s="34" customFormat="1" x14ac:dyDescent="0.2">
      <c r="A86" s="30"/>
      <c r="B86" s="32"/>
      <c r="C86" s="30"/>
      <c r="D86" s="30"/>
      <c r="E86" s="30"/>
      <c r="F86" s="52"/>
      <c r="G86" s="81"/>
      <c r="H86" s="32"/>
    </row>
    <row r="87" spans="1:8" s="34" customFormat="1" x14ac:dyDescent="0.2">
      <c r="A87" s="30"/>
      <c r="B87" s="32"/>
      <c r="C87" s="30"/>
      <c r="D87" s="30"/>
      <c r="E87" s="30"/>
      <c r="F87" s="52"/>
      <c r="G87" s="81"/>
      <c r="H87" s="32"/>
    </row>
    <row r="88" spans="1:8" s="34" customFormat="1" x14ac:dyDescent="0.2">
      <c r="A88" s="30"/>
      <c r="B88" s="32"/>
      <c r="C88" s="30"/>
      <c r="D88" s="30"/>
      <c r="E88" s="30"/>
      <c r="F88" s="52"/>
      <c r="G88" s="81"/>
      <c r="H88" s="32"/>
    </row>
    <row r="89" spans="1:8" s="34" customFormat="1" x14ac:dyDescent="0.2">
      <c r="A89" s="30"/>
      <c r="B89" s="32"/>
      <c r="C89" s="30"/>
      <c r="D89" s="30"/>
      <c r="E89" s="30"/>
      <c r="F89" s="52"/>
      <c r="G89" s="81"/>
      <c r="H89" s="32"/>
    </row>
    <row r="90" spans="1:8" s="34" customFormat="1" x14ac:dyDescent="0.2">
      <c r="A90" s="30"/>
      <c r="B90" s="32"/>
      <c r="C90" s="30"/>
      <c r="D90" s="30"/>
      <c r="E90" s="30"/>
      <c r="F90" s="52"/>
      <c r="G90" s="81"/>
      <c r="H90" s="32"/>
    </row>
    <row r="91" spans="1:8" s="34" customFormat="1" x14ac:dyDescent="0.2">
      <c r="A91" s="30"/>
      <c r="B91" s="32"/>
      <c r="C91" s="30"/>
      <c r="D91" s="30"/>
      <c r="E91" s="30"/>
      <c r="F91" s="52"/>
      <c r="G91" s="81"/>
      <c r="H91" s="32"/>
    </row>
    <row r="92" spans="1:8" s="34" customFormat="1" x14ac:dyDescent="0.2">
      <c r="A92" s="30"/>
      <c r="B92" s="32"/>
      <c r="C92" s="30"/>
      <c r="D92" s="30"/>
      <c r="E92" s="30"/>
      <c r="F92" s="52"/>
      <c r="G92" s="81"/>
      <c r="H92" s="32"/>
    </row>
  </sheetData>
  <autoFilter ref="A3:H50" xr:uid="{00000000-0009-0000-0000-000001000000}"/>
  <mergeCells count="5">
    <mergeCell ref="G5:G6"/>
    <mergeCell ref="H5:H6"/>
    <mergeCell ref="G24:G25"/>
    <mergeCell ref="H24:H25"/>
    <mergeCell ref="A1:H1"/>
  </mergeCells>
  <pageMargins left="0.31496062992125984" right="0.31496062992125984" top="0.31496062992125984" bottom="0.31496062992125984" header="0.31496062992125984" footer="0.31496062992125984"/>
  <pageSetup paperSize="9" scale="70" firstPageNumber="15" fitToHeight="0" orientation="landscape" r:id="rId1"/>
  <headerFooter>
    <oddFooter>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J63"/>
  <sheetViews>
    <sheetView topLeftCell="A28" zoomScale="85" zoomScaleNormal="85" workbookViewId="0">
      <selection activeCell="A52" sqref="A52"/>
    </sheetView>
  </sheetViews>
  <sheetFormatPr defaultColWidth="9.140625" defaultRowHeight="15.75" x14ac:dyDescent="0.2"/>
  <cols>
    <col min="1" max="1" width="7" style="4" customWidth="1"/>
    <col min="2" max="2" width="56.42578125" style="99" customWidth="1"/>
    <col min="3" max="3" width="13.85546875" style="4" customWidth="1"/>
    <col min="4" max="4" width="17.28515625" style="4" customWidth="1"/>
    <col min="5" max="5" width="14.5703125" style="4" hidden="1" customWidth="1"/>
    <col min="6" max="6" width="18.5703125" style="4" customWidth="1"/>
    <col min="7" max="7" width="15.42578125" style="75" customWidth="1"/>
    <col min="8" max="8" width="32.42578125" style="76" customWidth="1"/>
    <col min="9" max="9" width="46.85546875" style="33" customWidth="1"/>
    <col min="10" max="10" width="7.5703125" style="33" customWidth="1"/>
    <col min="11" max="16384" width="9.140625" style="33"/>
  </cols>
  <sheetData>
    <row r="1" spans="1:9" s="122" customFormat="1" ht="22.9" customHeight="1" x14ac:dyDescent="0.2">
      <c r="A1" s="156" t="s">
        <v>492</v>
      </c>
      <c r="B1" s="156"/>
      <c r="C1" s="156"/>
      <c r="D1" s="156"/>
      <c r="E1" s="156"/>
      <c r="F1" s="156"/>
      <c r="G1" s="156"/>
      <c r="H1" s="156"/>
      <c r="I1" s="156"/>
    </row>
    <row r="3" spans="1:9" s="4" customFormat="1" ht="47.25" x14ac:dyDescent="0.2">
      <c r="A3" s="5" t="s">
        <v>0</v>
      </c>
      <c r="B3" s="5" t="s">
        <v>388</v>
      </c>
      <c r="C3" s="5" t="s">
        <v>1</v>
      </c>
      <c r="D3" s="5" t="s">
        <v>2</v>
      </c>
      <c r="E3" s="5" t="s">
        <v>166</v>
      </c>
      <c r="F3" s="5" t="s">
        <v>218</v>
      </c>
      <c r="G3" s="6" t="s">
        <v>0</v>
      </c>
      <c r="H3" s="150" t="s">
        <v>510</v>
      </c>
      <c r="I3" s="5" t="s">
        <v>187</v>
      </c>
    </row>
    <row r="4" spans="1:9" s="58" customFormat="1" ht="18.75" customHeight="1" x14ac:dyDescent="0.2">
      <c r="A4" s="119">
        <v>1</v>
      </c>
      <c r="B4" s="121" t="s">
        <v>185</v>
      </c>
      <c r="C4" s="103"/>
      <c r="D4" s="7"/>
      <c r="E4" s="7"/>
      <c r="F4" s="7"/>
      <c r="G4" s="127">
        <v>1</v>
      </c>
      <c r="H4" s="146" t="s">
        <v>4</v>
      </c>
      <c r="I4" s="36"/>
    </row>
    <row r="5" spans="1:9" ht="18.75" customHeight="1" x14ac:dyDescent="0.2">
      <c r="A5" s="119">
        <v>1.1000000000000001</v>
      </c>
      <c r="B5" s="121" t="s">
        <v>454</v>
      </c>
      <c r="C5" s="103" t="s">
        <v>122</v>
      </c>
      <c r="D5" s="7" t="s">
        <v>7</v>
      </c>
      <c r="E5" s="2">
        <v>1</v>
      </c>
      <c r="F5" s="2">
        <f>E5*(1+0.04*(13-10))</f>
        <v>1.1200000000000001</v>
      </c>
      <c r="G5" s="14" t="s">
        <v>5</v>
      </c>
      <c r="H5" s="157" t="s">
        <v>8</v>
      </c>
      <c r="I5" s="157" t="s">
        <v>219</v>
      </c>
    </row>
    <row r="6" spans="1:9" ht="36.75" customHeight="1" x14ac:dyDescent="0.2">
      <c r="A6" s="119">
        <v>1.2</v>
      </c>
      <c r="B6" s="121" t="s">
        <v>525</v>
      </c>
      <c r="C6" s="103" t="s">
        <v>122</v>
      </c>
      <c r="D6" s="7" t="s">
        <v>7</v>
      </c>
      <c r="E6" s="2">
        <v>1</v>
      </c>
      <c r="F6" s="2">
        <f t="shared" ref="F6:F26" si="0">E6*(1+0.04*(13-10))</f>
        <v>1.1200000000000001</v>
      </c>
      <c r="G6" s="14" t="s">
        <v>5</v>
      </c>
      <c r="H6" s="157"/>
      <c r="I6" s="157"/>
    </row>
    <row r="7" spans="1:9" ht="57.75" customHeight="1" x14ac:dyDescent="0.2">
      <c r="A7" s="119">
        <v>1.3</v>
      </c>
      <c r="B7" s="121" t="s">
        <v>526</v>
      </c>
      <c r="C7" s="103" t="s">
        <v>122</v>
      </c>
      <c r="D7" s="7" t="s">
        <v>48</v>
      </c>
      <c r="E7" s="2">
        <v>5</v>
      </c>
      <c r="F7" s="2">
        <f t="shared" si="0"/>
        <v>5.6000000000000005</v>
      </c>
      <c r="G7" s="18" t="s">
        <v>5</v>
      </c>
      <c r="H7" s="146" t="s">
        <v>123</v>
      </c>
      <c r="I7" s="8" t="s">
        <v>273</v>
      </c>
    </row>
    <row r="8" spans="1:9" ht="94.5" x14ac:dyDescent="0.2">
      <c r="A8" s="119">
        <v>1.4</v>
      </c>
      <c r="B8" s="120" t="s">
        <v>527</v>
      </c>
      <c r="C8" s="103" t="s">
        <v>122</v>
      </c>
      <c r="D8" s="7" t="s">
        <v>89</v>
      </c>
      <c r="E8" s="2">
        <v>3</v>
      </c>
      <c r="F8" s="2">
        <f t="shared" si="0"/>
        <v>3.3600000000000003</v>
      </c>
      <c r="G8" s="18" t="s">
        <v>87</v>
      </c>
      <c r="H8" s="146" t="s">
        <v>124</v>
      </c>
      <c r="I8" s="8" t="s">
        <v>274</v>
      </c>
    </row>
    <row r="9" spans="1:9" ht="169.5" customHeight="1" x14ac:dyDescent="0.2">
      <c r="A9" s="119">
        <v>1.5</v>
      </c>
      <c r="B9" s="120" t="s">
        <v>528</v>
      </c>
      <c r="C9" s="103" t="s">
        <v>122</v>
      </c>
      <c r="D9" s="7" t="s">
        <v>89</v>
      </c>
      <c r="E9" s="2">
        <v>5</v>
      </c>
      <c r="F9" s="2">
        <f t="shared" si="0"/>
        <v>5.6000000000000005</v>
      </c>
      <c r="G9" s="18" t="s">
        <v>91</v>
      </c>
      <c r="H9" s="146" t="s">
        <v>125</v>
      </c>
      <c r="I9" s="8" t="s">
        <v>275</v>
      </c>
    </row>
    <row r="10" spans="1:9" ht="184.5" customHeight="1" x14ac:dyDescent="0.2">
      <c r="A10" s="119">
        <v>1.6</v>
      </c>
      <c r="B10" s="120" t="s">
        <v>529</v>
      </c>
      <c r="C10" s="103" t="s">
        <v>122</v>
      </c>
      <c r="D10" s="7" t="s">
        <v>89</v>
      </c>
      <c r="E10" s="2">
        <f>3+7/2</f>
        <v>6.5</v>
      </c>
      <c r="F10" s="2">
        <f t="shared" si="0"/>
        <v>7.2800000000000011</v>
      </c>
      <c r="G10" s="18" t="s">
        <v>276</v>
      </c>
      <c r="H10" s="12" t="s">
        <v>277</v>
      </c>
      <c r="I10" s="8" t="s">
        <v>278</v>
      </c>
    </row>
    <row r="11" spans="1:9" ht="204.75" x14ac:dyDescent="0.2">
      <c r="A11" s="119">
        <v>2</v>
      </c>
      <c r="B11" s="120" t="s">
        <v>551</v>
      </c>
      <c r="C11" s="103"/>
      <c r="D11" s="7"/>
      <c r="E11" s="2"/>
      <c r="F11" s="2"/>
      <c r="G11" s="18"/>
      <c r="H11" s="146"/>
      <c r="I11" s="8"/>
    </row>
    <row r="12" spans="1:9" ht="47.25" x14ac:dyDescent="0.2">
      <c r="A12" s="119">
        <v>2.1</v>
      </c>
      <c r="B12" s="120" t="s">
        <v>452</v>
      </c>
      <c r="C12" s="103" t="s">
        <v>6</v>
      </c>
      <c r="D12" s="7" t="s">
        <v>97</v>
      </c>
      <c r="E12" s="2">
        <v>5</v>
      </c>
      <c r="F12" s="2">
        <f>E12</f>
        <v>5</v>
      </c>
      <c r="G12" s="7" t="s">
        <v>98</v>
      </c>
      <c r="H12" s="78" t="s">
        <v>96</v>
      </c>
      <c r="I12" s="91" t="s">
        <v>255</v>
      </c>
    </row>
    <row r="13" spans="1:9" ht="152.25" customHeight="1" x14ac:dyDescent="0.2">
      <c r="A13" s="119">
        <v>2.2000000000000002</v>
      </c>
      <c r="B13" s="120" t="s">
        <v>426</v>
      </c>
      <c r="C13" s="103" t="s">
        <v>131</v>
      </c>
      <c r="D13" s="7" t="s">
        <v>48</v>
      </c>
      <c r="E13" s="2">
        <v>12</v>
      </c>
      <c r="F13" s="2">
        <f>E13</f>
        <v>12</v>
      </c>
      <c r="G13" s="18" t="s">
        <v>14</v>
      </c>
      <c r="H13" s="146" t="s">
        <v>132</v>
      </c>
      <c r="I13" s="8" t="s">
        <v>279</v>
      </c>
    </row>
    <row r="14" spans="1:9" ht="31.5" x14ac:dyDescent="0.2">
      <c r="A14" s="119">
        <v>3</v>
      </c>
      <c r="B14" s="120" t="s">
        <v>498</v>
      </c>
      <c r="C14" s="103" t="s">
        <v>122</v>
      </c>
      <c r="D14" s="7" t="s">
        <v>18</v>
      </c>
      <c r="E14" s="2">
        <v>1</v>
      </c>
      <c r="F14" s="2">
        <f t="shared" si="0"/>
        <v>1.1200000000000001</v>
      </c>
      <c r="G14" s="18" t="s">
        <v>19</v>
      </c>
      <c r="H14" s="146" t="s">
        <v>545</v>
      </c>
      <c r="I14" s="91" t="s">
        <v>245</v>
      </c>
    </row>
    <row r="15" spans="1:9" s="58" customFormat="1" ht="47.25" x14ac:dyDescent="0.2">
      <c r="A15" s="119">
        <v>4</v>
      </c>
      <c r="B15" s="120" t="s">
        <v>530</v>
      </c>
      <c r="C15" s="103"/>
      <c r="D15" s="7"/>
      <c r="E15" s="2"/>
      <c r="F15" s="2"/>
      <c r="G15" s="127"/>
      <c r="H15" s="128"/>
      <c r="I15" s="36"/>
    </row>
    <row r="16" spans="1:9" s="58" customFormat="1" ht="131.25" customHeight="1" x14ac:dyDescent="0.2">
      <c r="A16" s="119">
        <v>4.0999999999999996</v>
      </c>
      <c r="B16" s="120" t="s">
        <v>531</v>
      </c>
      <c r="C16" s="103" t="s">
        <v>122</v>
      </c>
      <c r="D16" s="7" t="s">
        <v>89</v>
      </c>
      <c r="E16" s="2">
        <v>29</v>
      </c>
      <c r="F16" s="2">
        <f t="shared" si="0"/>
        <v>32.480000000000004</v>
      </c>
      <c r="G16" s="18" t="s">
        <v>283</v>
      </c>
      <c r="H16" s="12" t="s">
        <v>282</v>
      </c>
      <c r="I16" s="8" t="s">
        <v>455</v>
      </c>
    </row>
    <row r="17" spans="1:10" s="58" customFormat="1" ht="189" customHeight="1" x14ac:dyDescent="0.2">
      <c r="A17" s="119">
        <v>4.2</v>
      </c>
      <c r="B17" s="120" t="s">
        <v>532</v>
      </c>
      <c r="C17" s="103" t="s">
        <v>122</v>
      </c>
      <c r="D17" s="7" t="s">
        <v>89</v>
      </c>
      <c r="E17" s="2">
        <v>11</v>
      </c>
      <c r="F17" s="2">
        <f t="shared" si="0"/>
        <v>12.32</v>
      </c>
      <c r="G17" s="18" t="s">
        <v>281</v>
      </c>
      <c r="H17" s="12" t="s">
        <v>280</v>
      </c>
      <c r="I17" s="8" t="s">
        <v>456</v>
      </c>
    </row>
    <row r="18" spans="1:10" ht="78.75" x14ac:dyDescent="0.2">
      <c r="A18" s="119">
        <v>5</v>
      </c>
      <c r="B18" s="120" t="s">
        <v>533</v>
      </c>
      <c r="C18" s="103"/>
      <c r="D18" s="7"/>
      <c r="E18" s="2"/>
      <c r="F18" s="2"/>
      <c r="G18" s="18" t="s">
        <v>47</v>
      </c>
      <c r="H18" s="146" t="s">
        <v>138</v>
      </c>
      <c r="I18" s="8"/>
    </row>
    <row r="19" spans="1:10" ht="102.75" customHeight="1" x14ac:dyDescent="0.2">
      <c r="A19" s="119">
        <v>5.0999999999999996</v>
      </c>
      <c r="B19" s="121" t="s">
        <v>534</v>
      </c>
      <c r="C19" s="103" t="s">
        <v>122</v>
      </c>
      <c r="D19" s="7" t="s">
        <v>89</v>
      </c>
      <c r="E19" s="2">
        <f>10+5/2</f>
        <v>12.5</v>
      </c>
      <c r="F19" s="2">
        <f t="shared" si="0"/>
        <v>14.000000000000002</v>
      </c>
      <c r="G19" s="18" t="s">
        <v>285</v>
      </c>
      <c r="H19" s="12" t="s">
        <v>286</v>
      </c>
      <c r="I19" s="8" t="s">
        <v>287</v>
      </c>
    </row>
    <row r="20" spans="1:10" ht="47.25" x14ac:dyDescent="0.2">
      <c r="A20" s="119">
        <v>5.2</v>
      </c>
      <c r="B20" s="120" t="s">
        <v>392</v>
      </c>
      <c r="C20" s="103" t="s">
        <v>122</v>
      </c>
      <c r="D20" s="7" t="s">
        <v>89</v>
      </c>
      <c r="E20" s="2">
        <v>6</v>
      </c>
      <c r="F20" s="2">
        <f t="shared" si="0"/>
        <v>6.7200000000000006</v>
      </c>
      <c r="G20" s="18" t="s">
        <v>141</v>
      </c>
      <c r="H20" s="146" t="s">
        <v>61</v>
      </c>
      <c r="I20" s="8" t="s">
        <v>288</v>
      </c>
    </row>
    <row r="21" spans="1:10" ht="26.25" customHeight="1" x14ac:dyDescent="0.2">
      <c r="A21" s="119">
        <v>6</v>
      </c>
      <c r="B21" s="120" t="s">
        <v>142</v>
      </c>
      <c r="C21" s="103"/>
      <c r="D21" s="7"/>
      <c r="E21" s="2"/>
      <c r="F21" s="2"/>
      <c r="G21" s="18" t="s">
        <v>106</v>
      </c>
      <c r="H21" s="78"/>
      <c r="I21" s="8"/>
    </row>
    <row r="22" spans="1:10" ht="129" customHeight="1" x14ac:dyDescent="0.2">
      <c r="A22" s="119">
        <v>6.1</v>
      </c>
      <c r="B22" s="120" t="s">
        <v>535</v>
      </c>
      <c r="C22" s="103" t="s">
        <v>122</v>
      </c>
      <c r="D22" s="7" t="s">
        <v>89</v>
      </c>
      <c r="E22" s="2">
        <v>26</v>
      </c>
      <c r="F22" s="2">
        <f t="shared" ref="F22:F23" si="1">E22*(1+0.04*(13-10))</f>
        <v>29.120000000000005</v>
      </c>
      <c r="G22" s="18" t="s">
        <v>292</v>
      </c>
      <c r="H22" s="38" t="s">
        <v>293</v>
      </c>
      <c r="I22" s="8" t="s">
        <v>295</v>
      </c>
    </row>
    <row r="23" spans="1:10" ht="63" x14ac:dyDescent="0.2">
      <c r="A23" s="119">
        <v>6.2</v>
      </c>
      <c r="B23" s="120" t="s">
        <v>536</v>
      </c>
      <c r="C23" s="103" t="s">
        <v>122</v>
      </c>
      <c r="D23" s="7" t="s">
        <v>89</v>
      </c>
      <c r="E23" s="2">
        <v>15</v>
      </c>
      <c r="F23" s="2">
        <f t="shared" si="1"/>
        <v>16.8</v>
      </c>
      <c r="G23" s="18" t="s">
        <v>140</v>
      </c>
      <c r="H23" s="146" t="s">
        <v>105</v>
      </c>
      <c r="I23" s="8" t="s">
        <v>289</v>
      </c>
    </row>
    <row r="24" spans="1:10" ht="55.5" customHeight="1" x14ac:dyDescent="0.2">
      <c r="A24" s="119">
        <v>7</v>
      </c>
      <c r="B24" s="120" t="s">
        <v>537</v>
      </c>
      <c r="C24" s="103" t="s">
        <v>122</v>
      </c>
      <c r="D24" s="7" t="s">
        <v>48</v>
      </c>
      <c r="E24" s="2">
        <v>1</v>
      </c>
      <c r="F24" s="2">
        <f t="shared" si="0"/>
        <v>1.1200000000000001</v>
      </c>
      <c r="G24" s="18" t="s">
        <v>143</v>
      </c>
      <c r="H24" s="146" t="s">
        <v>67</v>
      </c>
      <c r="I24" s="8" t="s">
        <v>296</v>
      </c>
    </row>
    <row r="25" spans="1:10" ht="63" x14ac:dyDescent="0.2">
      <c r="A25" s="119">
        <v>8</v>
      </c>
      <c r="B25" s="120" t="s">
        <v>538</v>
      </c>
      <c r="C25" s="103" t="s">
        <v>122</v>
      </c>
      <c r="D25" s="7" t="s">
        <v>89</v>
      </c>
      <c r="E25" s="2">
        <v>10</v>
      </c>
      <c r="F25" s="2">
        <f t="shared" si="0"/>
        <v>11.200000000000001</v>
      </c>
      <c r="G25" s="18" t="s">
        <v>103</v>
      </c>
      <c r="H25" s="146" t="s">
        <v>545</v>
      </c>
      <c r="I25" s="91" t="s">
        <v>297</v>
      </c>
    </row>
    <row r="26" spans="1:10" ht="58.5" customHeight="1" x14ac:dyDescent="0.2">
      <c r="A26" s="119">
        <v>9</v>
      </c>
      <c r="B26" s="120" t="s">
        <v>539</v>
      </c>
      <c r="C26" s="103" t="s">
        <v>122</v>
      </c>
      <c r="D26" s="7" t="s">
        <v>48</v>
      </c>
      <c r="E26" s="2">
        <v>1</v>
      </c>
      <c r="F26" s="2">
        <f t="shared" si="0"/>
        <v>1.1200000000000001</v>
      </c>
      <c r="G26" s="18" t="s">
        <v>143</v>
      </c>
      <c r="H26" s="146" t="s">
        <v>67</v>
      </c>
      <c r="I26" s="8" t="s">
        <v>296</v>
      </c>
    </row>
    <row r="27" spans="1:10" s="28" customFormat="1" ht="72.75" customHeight="1" x14ac:dyDescent="0.2">
      <c r="A27" s="104" t="s">
        <v>100</v>
      </c>
      <c r="B27" s="105" t="s">
        <v>126</v>
      </c>
      <c r="C27" s="25"/>
      <c r="D27" s="25"/>
      <c r="E27" s="29"/>
      <c r="F27" s="26"/>
      <c r="G27" s="54" t="s">
        <v>100</v>
      </c>
      <c r="H27" s="27" t="s">
        <v>457</v>
      </c>
      <c r="I27" s="55"/>
    </row>
    <row r="28" spans="1:10" s="28" customFormat="1" ht="73.5" customHeight="1" x14ac:dyDescent="0.2">
      <c r="A28" s="25" t="s">
        <v>127</v>
      </c>
      <c r="B28" s="45" t="s">
        <v>128</v>
      </c>
      <c r="C28" s="25" t="s">
        <v>6</v>
      </c>
      <c r="D28" s="25" t="s">
        <v>48</v>
      </c>
      <c r="E28" s="29">
        <v>2</v>
      </c>
      <c r="F28" s="26"/>
      <c r="G28" s="54" t="s">
        <v>127</v>
      </c>
      <c r="H28" s="27" t="s">
        <v>457</v>
      </c>
      <c r="I28" s="55"/>
    </row>
    <row r="29" spans="1:10" s="28" customFormat="1" ht="76.5" customHeight="1" x14ac:dyDescent="0.2">
      <c r="A29" s="25" t="s">
        <v>129</v>
      </c>
      <c r="B29" s="45" t="s">
        <v>130</v>
      </c>
      <c r="C29" s="25" t="s">
        <v>6</v>
      </c>
      <c r="D29" s="25" t="s">
        <v>48</v>
      </c>
      <c r="E29" s="29">
        <v>2</v>
      </c>
      <c r="F29" s="26"/>
      <c r="G29" s="54" t="s">
        <v>129</v>
      </c>
      <c r="H29" s="27" t="s">
        <v>457</v>
      </c>
      <c r="I29" s="55"/>
    </row>
    <row r="30" spans="1:10" s="61" customFormat="1" ht="31.5" x14ac:dyDescent="0.2">
      <c r="A30" s="13" t="s">
        <v>107</v>
      </c>
      <c r="B30" s="98" t="s">
        <v>300</v>
      </c>
      <c r="C30" s="13"/>
      <c r="D30" s="13"/>
      <c r="E30" s="13"/>
      <c r="F30" s="13"/>
      <c r="G30" s="44" t="s">
        <v>107</v>
      </c>
      <c r="H30" s="60"/>
      <c r="I30" s="35"/>
    </row>
    <row r="31" spans="1:10" s="61" customFormat="1" hidden="1" x14ac:dyDescent="0.2">
      <c r="A31" s="13" t="s">
        <v>109</v>
      </c>
      <c r="B31" s="37" t="s">
        <v>121</v>
      </c>
      <c r="C31" s="13"/>
      <c r="D31" s="13"/>
      <c r="E31" s="2"/>
      <c r="F31" s="2"/>
      <c r="G31" s="44" t="s">
        <v>109</v>
      </c>
      <c r="H31" s="59"/>
      <c r="I31" s="35"/>
    </row>
    <row r="32" spans="1:10" s="63" customFormat="1" ht="63" hidden="1" x14ac:dyDescent="0.2">
      <c r="A32" s="7">
        <v>1</v>
      </c>
      <c r="B32" s="91" t="s">
        <v>146</v>
      </c>
      <c r="C32" s="7"/>
      <c r="D32" s="7"/>
      <c r="E32" s="2"/>
      <c r="F32" s="2"/>
      <c r="G32" s="18">
        <v>2</v>
      </c>
      <c r="H32" s="146" t="s">
        <v>147</v>
      </c>
      <c r="I32" s="36"/>
      <c r="J32" s="62"/>
    </row>
    <row r="33" spans="1:10" s="3" customFormat="1" ht="47.25" hidden="1" x14ac:dyDescent="0.2">
      <c r="A33" s="7" t="s">
        <v>5</v>
      </c>
      <c r="B33" s="91" t="s">
        <v>148</v>
      </c>
      <c r="C33" s="7" t="s">
        <v>122</v>
      </c>
      <c r="D33" s="7" t="s">
        <v>112</v>
      </c>
      <c r="E33" s="2">
        <v>7</v>
      </c>
      <c r="F33" s="2"/>
      <c r="G33" s="18" t="s">
        <v>22</v>
      </c>
      <c r="H33" s="146" t="s">
        <v>298</v>
      </c>
      <c r="I33" s="8"/>
      <c r="J33" s="64"/>
    </row>
    <row r="34" spans="1:10" s="3" customFormat="1" ht="47.25" hidden="1" x14ac:dyDescent="0.2">
      <c r="A34" s="7" t="s">
        <v>9</v>
      </c>
      <c r="B34" s="91" t="s">
        <v>114</v>
      </c>
      <c r="C34" s="7" t="s">
        <v>122</v>
      </c>
      <c r="D34" s="7" t="s">
        <v>149</v>
      </c>
      <c r="E34" s="2">
        <v>35</v>
      </c>
      <c r="F34" s="2"/>
      <c r="G34" s="18" t="s">
        <v>37</v>
      </c>
      <c r="H34" s="146" t="s">
        <v>114</v>
      </c>
      <c r="I34" s="8"/>
      <c r="J34" s="64"/>
    </row>
    <row r="35" spans="1:10" s="3" customFormat="1" ht="31.5" hidden="1" x14ac:dyDescent="0.2">
      <c r="A35" s="7" t="s">
        <v>12</v>
      </c>
      <c r="B35" s="91" t="s">
        <v>116</v>
      </c>
      <c r="C35" s="7" t="s">
        <v>122</v>
      </c>
      <c r="D35" s="7" t="s">
        <v>145</v>
      </c>
      <c r="E35" s="2">
        <v>10</v>
      </c>
      <c r="F35" s="2"/>
      <c r="G35" s="18" t="s">
        <v>47</v>
      </c>
      <c r="H35" s="146" t="s">
        <v>116</v>
      </c>
      <c r="I35" s="8"/>
      <c r="J35" s="64"/>
    </row>
    <row r="36" spans="1:10" s="3" customFormat="1" ht="31.5" hidden="1" x14ac:dyDescent="0.2">
      <c r="A36" s="7">
        <v>2</v>
      </c>
      <c r="B36" s="91" t="s">
        <v>73</v>
      </c>
      <c r="C36" s="7" t="s">
        <v>122</v>
      </c>
      <c r="D36" s="7" t="s">
        <v>112</v>
      </c>
      <c r="E36" s="2">
        <v>5</v>
      </c>
      <c r="F36" s="2"/>
      <c r="G36" s="18">
        <v>3</v>
      </c>
      <c r="H36" s="146" t="s">
        <v>73</v>
      </c>
      <c r="I36" s="8"/>
      <c r="J36" s="64"/>
    </row>
    <row r="37" spans="1:10" s="63" customFormat="1" ht="31.5" hidden="1" x14ac:dyDescent="0.2">
      <c r="A37" s="7">
        <v>3</v>
      </c>
      <c r="B37" s="91" t="s">
        <v>150</v>
      </c>
      <c r="C37" s="7" t="s">
        <v>122</v>
      </c>
      <c r="D37" s="7" t="s">
        <v>112</v>
      </c>
      <c r="E37" s="2">
        <v>5</v>
      </c>
      <c r="F37" s="2"/>
      <c r="G37" s="18">
        <v>4</v>
      </c>
      <c r="H37" s="146" t="s">
        <v>150</v>
      </c>
      <c r="I37" s="36"/>
      <c r="J37" s="62"/>
    </row>
    <row r="38" spans="1:10" s="61" customFormat="1" hidden="1" x14ac:dyDescent="0.2">
      <c r="A38" s="13" t="s">
        <v>118</v>
      </c>
      <c r="B38" s="37" t="s">
        <v>151</v>
      </c>
      <c r="C38" s="13"/>
      <c r="D38" s="13"/>
      <c r="E38" s="65"/>
      <c r="F38" s="2"/>
      <c r="G38" s="44" t="s">
        <v>118</v>
      </c>
      <c r="H38" s="59"/>
      <c r="I38" s="35"/>
    </row>
    <row r="39" spans="1:10" ht="31.5" hidden="1" x14ac:dyDescent="0.2">
      <c r="A39" s="94">
        <v>1</v>
      </c>
      <c r="B39" s="95" t="s">
        <v>144</v>
      </c>
      <c r="C39" s="94" t="s">
        <v>122</v>
      </c>
      <c r="D39" s="94" t="s">
        <v>145</v>
      </c>
      <c r="E39" s="94">
        <v>4</v>
      </c>
      <c r="F39" s="2"/>
      <c r="G39" s="94">
        <v>1</v>
      </c>
      <c r="H39" s="39" t="s">
        <v>23</v>
      </c>
      <c r="I39" s="8"/>
    </row>
    <row r="40" spans="1:10" s="63" customFormat="1" ht="63" hidden="1" x14ac:dyDescent="0.2">
      <c r="A40" s="7">
        <v>1</v>
      </c>
      <c r="B40" s="91" t="s">
        <v>146</v>
      </c>
      <c r="C40" s="7"/>
      <c r="D40" s="7"/>
      <c r="E40" s="2"/>
      <c r="F40" s="2"/>
      <c r="G40" s="18">
        <v>2</v>
      </c>
      <c r="H40" s="146" t="s">
        <v>147</v>
      </c>
      <c r="I40" s="36"/>
      <c r="J40" s="62"/>
    </row>
    <row r="41" spans="1:10" s="3" customFormat="1" ht="47.25" hidden="1" x14ac:dyDescent="0.2">
      <c r="A41" s="7" t="s">
        <v>5</v>
      </c>
      <c r="B41" s="91" t="s">
        <v>148</v>
      </c>
      <c r="C41" s="7" t="s">
        <v>122</v>
      </c>
      <c r="D41" s="7" t="s">
        <v>112</v>
      </c>
      <c r="E41" s="2">
        <v>9</v>
      </c>
      <c r="F41" s="2"/>
      <c r="G41" s="18" t="s">
        <v>22</v>
      </c>
      <c r="H41" s="146" t="s">
        <v>298</v>
      </c>
      <c r="I41" s="8"/>
      <c r="J41" s="64"/>
    </row>
    <row r="42" spans="1:10" s="3" customFormat="1" ht="47.25" hidden="1" x14ac:dyDescent="0.2">
      <c r="A42" s="7" t="s">
        <v>9</v>
      </c>
      <c r="B42" s="91" t="s">
        <v>114</v>
      </c>
      <c r="C42" s="7" t="s">
        <v>122</v>
      </c>
      <c r="D42" s="7" t="s">
        <v>149</v>
      </c>
      <c r="E42" s="2">
        <v>42</v>
      </c>
      <c r="F42" s="2"/>
      <c r="G42" s="18" t="s">
        <v>37</v>
      </c>
      <c r="H42" s="146" t="s">
        <v>114</v>
      </c>
      <c r="I42" s="8"/>
      <c r="J42" s="64"/>
    </row>
    <row r="43" spans="1:10" s="3" customFormat="1" ht="31.5" hidden="1" x14ac:dyDescent="0.2">
      <c r="A43" s="7" t="s">
        <v>12</v>
      </c>
      <c r="B43" s="91" t="s">
        <v>116</v>
      </c>
      <c r="C43" s="7" t="s">
        <v>122</v>
      </c>
      <c r="D43" s="7" t="s">
        <v>145</v>
      </c>
      <c r="E43" s="2">
        <v>12</v>
      </c>
      <c r="F43" s="2"/>
      <c r="G43" s="18" t="s">
        <v>47</v>
      </c>
      <c r="H43" s="146" t="s">
        <v>116</v>
      </c>
      <c r="I43" s="8"/>
      <c r="J43" s="64"/>
    </row>
    <row r="44" spans="1:10" s="3" customFormat="1" ht="31.5" hidden="1" x14ac:dyDescent="0.2">
      <c r="A44" s="7">
        <v>2</v>
      </c>
      <c r="B44" s="91" t="s">
        <v>73</v>
      </c>
      <c r="C44" s="7" t="s">
        <v>122</v>
      </c>
      <c r="D44" s="7" t="s">
        <v>112</v>
      </c>
      <c r="E44" s="2">
        <v>5</v>
      </c>
      <c r="F44" s="2"/>
      <c r="G44" s="18">
        <v>3</v>
      </c>
      <c r="H44" s="146" t="s">
        <v>73</v>
      </c>
      <c r="I44" s="8"/>
      <c r="J44" s="64"/>
    </row>
    <row r="45" spans="1:10" s="63" customFormat="1" ht="31.5" hidden="1" x14ac:dyDescent="0.2">
      <c r="A45" s="7">
        <v>3</v>
      </c>
      <c r="B45" s="91" t="s">
        <v>150</v>
      </c>
      <c r="C45" s="7" t="s">
        <v>122</v>
      </c>
      <c r="D45" s="7" t="s">
        <v>112</v>
      </c>
      <c r="E45" s="2">
        <v>5</v>
      </c>
      <c r="F45" s="2"/>
      <c r="G45" s="18">
        <v>4</v>
      </c>
      <c r="H45" s="146" t="s">
        <v>150</v>
      </c>
      <c r="I45" s="36"/>
      <c r="J45" s="62"/>
    </row>
    <row r="46" spans="1:10" s="61" customFormat="1" hidden="1" x14ac:dyDescent="0.2">
      <c r="A46" s="66" t="s">
        <v>120</v>
      </c>
      <c r="B46" s="67" t="s">
        <v>152</v>
      </c>
      <c r="C46" s="66"/>
      <c r="D46" s="66"/>
      <c r="E46" s="68"/>
      <c r="F46" s="40"/>
      <c r="G46" s="69" t="s">
        <v>120</v>
      </c>
      <c r="H46" s="70"/>
      <c r="I46" s="71"/>
    </row>
    <row r="47" spans="1:10" s="72" customFormat="1" ht="87.75" customHeight="1" x14ac:dyDescent="0.2">
      <c r="A47" s="86">
        <v>1</v>
      </c>
      <c r="B47" s="120" t="s">
        <v>540</v>
      </c>
      <c r="C47" s="103"/>
      <c r="D47" s="7"/>
      <c r="E47" s="2"/>
      <c r="F47" s="2"/>
      <c r="G47" s="18">
        <v>2</v>
      </c>
      <c r="H47" s="146" t="s">
        <v>147</v>
      </c>
      <c r="I47" s="8" t="s">
        <v>336</v>
      </c>
    </row>
    <row r="48" spans="1:10" s="73" customFormat="1" ht="55.5" customHeight="1" x14ac:dyDescent="0.2">
      <c r="A48" s="86">
        <v>1.1000000000000001</v>
      </c>
      <c r="B48" s="120" t="s">
        <v>541</v>
      </c>
      <c r="C48" s="103" t="s">
        <v>122</v>
      </c>
      <c r="D48" s="7" t="s">
        <v>112</v>
      </c>
      <c r="E48" s="2">
        <v>11</v>
      </c>
      <c r="F48" s="46">
        <f>(1.01+((1.15-1.01)/(800000-500000))*(515525-500000))*((1.01+((1.06-1.01)/(15-11))*(13-11)))*E48</f>
        <v>11.581334325</v>
      </c>
      <c r="G48" s="18" t="s">
        <v>22</v>
      </c>
      <c r="H48" s="146" t="s">
        <v>298</v>
      </c>
      <c r="I48" s="8" t="s">
        <v>337</v>
      </c>
    </row>
    <row r="49" spans="1:9" s="73" customFormat="1" ht="51.75" customHeight="1" x14ac:dyDescent="0.2">
      <c r="A49" s="86">
        <v>1.2</v>
      </c>
      <c r="B49" s="120" t="s">
        <v>524</v>
      </c>
      <c r="C49" s="103" t="s">
        <v>122</v>
      </c>
      <c r="D49" s="7" t="s">
        <v>149</v>
      </c>
      <c r="E49" s="2">
        <v>50</v>
      </c>
      <c r="F49" s="46">
        <f t="shared" ref="F49:F52" si="2">(1.01+((1.15-1.01)/(800000-500000))*(515525-500000))*((1.01+((1.06-1.01)/(15-11))*(13-11)))*E49</f>
        <v>52.642428750000001</v>
      </c>
      <c r="G49" s="18" t="s">
        <v>37</v>
      </c>
      <c r="H49" s="146" t="s">
        <v>114</v>
      </c>
      <c r="I49" s="8" t="s">
        <v>338</v>
      </c>
    </row>
    <row r="50" spans="1:9" s="73" customFormat="1" ht="36.75" customHeight="1" x14ac:dyDescent="0.2">
      <c r="A50" s="86">
        <v>1.3</v>
      </c>
      <c r="B50" s="120" t="s">
        <v>451</v>
      </c>
      <c r="C50" s="103" t="s">
        <v>122</v>
      </c>
      <c r="D50" s="7" t="s">
        <v>145</v>
      </c>
      <c r="E50" s="2">
        <v>14</v>
      </c>
      <c r="F50" s="46">
        <f t="shared" si="2"/>
        <v>14.73988005</v>
      </c>
      <c r="G50" s="18" t="s">
        <v>47</v>
      </c>
      <c r="H50" s="146" t="s">
        <v>116</v>
      </c>
      <c r="I50" s="8" t="s">
        <v>339</v>
      </c>
    </row>
    <row r="51" spans="1:9" s="73" customFormat="1" ht="41.25" customHeight="1" x14ac:dyDescent="0.2">
      <c r="A51" s="86">
        <v>2</v>
      </c>
      <c r="B51" s="120" t="s">
        <v>73</v>
      </c>
      <c r="C51" s="103" t="s">
        <v>122</v>
      </c>
      <c r="D51" s="7" t="s">
        <v>112</v>
      </c>
      <c r="E51" s="2">
        <v>5</v>
      </c>
      <c r="F51" s="46">
        <f t="shared" si="2"/>
        <v>5.2642428750000008</v>
      </c>
      <c r="G51" s="18">
        <v>3</v>
      </c>
      <c r="H51" s="146" t="s">
        <v>73</v>
      </c>
      <c r="I51" s="8" t="s">
        <v>340</v>
      </c>
    </row>
    <row r="52" spans="1:9" s="72" customFormat="1" ht="38.25" customHeight="1" x14ac:dyDescent="0.2">
      <c r="A52" s="86">
        <v>3</v>
      </c>
      <c r="B52" s="120" t="s">
        <v>74</v>
      </c>
      <c r="C52" s="103" t="s">
        <v>122</v>
      </c>
      <c r="D52" s="7" t="s">
        <v>112</v>
      </c>
      <c r="E52" s="2">
        <v>5</v>
      </c>
      <c r="F52" s="46">
        <f t="shared" si="2"/>
        <v>5.2642428750000008</v>
      </c>
      <c r="G52" s="18">
        <v>4</v>
      </c>
      <c r="H52" s="146" t="s">
        <v>150</v>
      </c>
      <c r="I52" s="8" t="s">
        <v>341</v>
      </c>
    </row>
    <row r="53" spans="1:9" s="47" customFormat="1" ht="31.5" x14ac:dyDescent="0.2">
      <c r="A53" s="104">
        <v>1</v>
      </c>
      <c r="B53" s="105" t="s">
        <v>144</v>
      </c>
      <c r="C53" s="25" t="s">
        <v>122</v>
      </c>
      <c r="D53" s="25" t="s">
        <v>145</v>
      </c>
      <c r="E53" s="29">
        <v>5</v>
      </c>
      <c r="F53" s="26"/>
      <c r="G53" s="54">
        <v>1</v>
      </c>
      <c r="H53" s="27" t="s">
        <v>23</v>
      </c>
      <c r="I53" s="55"/>
    </row>
    <row r="54" spans="1:9" x14ac:dyDescent="0.2">
      <c r="A54" s="74"/>
    </row>
    <row r="55" spans="1:9" ht="27" hidden="1" customHeight="1" x14ac:dyDescent="0.2">
      <c r="A55" s="158" t="s">
        <v>342</v>
      </c>
      <c r="B55" s="158"/>
      <c r="C55" s="158"/>
      <c r="D55" s="158"/>
      <c r="E55" s="158"/>
      <c r="G55" s="77"/>
      <c r="H55" s="147"/>
    </row>
    <row r="56" spans="1:9" ht="27" hidden="1" customHeight="1" x14ac:dyDescent="0.2">
      <c r="A56" s="158"/>
      <c r="B56" s="158"/>
      <c r="C56" s="158"/>
      <c r="D56" s="158"/>
      <c r="E56" s="158"/>
      <c r="G56" s="77"/>
      <c r="H56" s="147"/>
    </row>
    <row r="57" spans="1:9" hidden="1" x14ac:dyDescent="0.2">
      <c r="B57" s="99" t="s">
        <v>153</v>
      </c>
    </row>
    <row r="58" spans="1:9" ht="18.75" hidden="1" x14ac:dyDescent="0.2">
      <c r="B58" s="99" t="s">
        <v>329</v>
      </c>
    </row>
    <row r="59" spans="1:9" ht="18.75" hidden="1" x14ac:dyDescent="0.2">
      <c r="B59" s="99" t="s">
        <v>330</v>
      </c>
    </row>
    <row r="60" spans="1:9" ht="18.75" hidden="1" x14ac:dyDescent="0.2">
      <c r="B60" s="99" t="s">
        <v>331</v>
      </c>
    </row>
    <row r="63" spans="1:9" x14ac:dyDescent="0.2">
      <c r="G63" s="113"/>
    </row>
  </sheetData>
  <autoFilter ref="A3:J53" xr:uid="{00000000-0009-0000-0000-000002000000}"/>
  <mergeCells count="4">
    <mergeCell ref="H5:H6"/>
    <mergeCell ref="I5:I6"/>
    <mergeCell ref="A55:E56"/>
    <mergeCell ref="A1:I1"/>
  </mergeCells>
  <pageMargins left="0.31496062992125984" right="0.31496062992125984" top="0.31496062992125984" bottom="0.31496062992125984" header="0.31496062992125984" footer="0.31496062992125984"/>
  <pageSetup paperSize="9" scale="69" firstPageNumber="20" fitToHeight="0" orientation="landscape" r:id="rId1"/>
  <headerFooter>
    <oddFooter>Page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99"/>
  <sheetViews>
    <sheetView tabSelected="1" topLeftCell="A19" zoomScale="85" zoomScaleNormal="85" workbookViewId="0">
      <selection activeCell="A29" sqref="A29"/>
    </sheetView>
  </sheetViews>
  <sheetFormatPr defaultColWidth="9.140625" defaultRowHeight="15.75" x14ac:dyDescent="0.2"/>
  <cols>
    <col min="1" max="1" width="7" style="4" customWidth="1"/>
    <col min="2" max="2" width="56.42578125" style="99" customWidth="1"/>
    <col min="3" max="3" width="13.85546875" style="4" customWidth="1"/>
    <col min="4" max="4" width="17.28515625" style="4" customWidth="1"/>
    <col min="5" max="5" width="14.5703125" style="4" customWidth="1"/>
    <col min="6" max="6" width="10" style="4" customWidth="1"/>
    <col min="7" max="7" width="53.7109375" style="99" customWidth="1"/>
    <col min="8" max="8" width="32.42578125" style="4" customWidth="1"/>
    <col min="9" max="16384" width="9.140625" style="33"/>
  </cols>
  <sheetData>
    <row r="1" spans="1:8" s="122" customFormat="1" ht="16.5" x14ac:dyDescent="0.2">
      <c r="A1" s="156" t="s">
        <v>493</v>
      </c>
      <c r="B1" s="156"/>
      <c r="C1" s="156"/>
      <c r="D1" s="156"/>
      <c r="E1" s="156"/>
      <c r="F1" s="156"/>
      <c r="G1" s="156"/>
      <c r="H1" s="156"/>
    </row>
    <row r="3" spans="1:8" ht="47.25" x14ac:dyDescent="0.2">
      <c r="A3" s="111" t="s">
        <v>0</v>
      </c>
      <c r="B3" s="111" t="s">
        <v>584</v>
      </c>
      <c r="C3" s="111" t="s">
        <v>1</v>
      </c>
      <c r="D3" s="111" t="s">
        <v>2</v>
      </c>
      <c r="E3" s="111" t="s">
        <v>166</v>
      </c>
      <c r="F3" s="6" t="s">
        <v>0</v>
      </c>
      <c r="G3" s="5" t="s">
        <v>556</v>
      </c>
      <c r="H3" s="5" t="s">
        <v>187</v>
      </c>
    </row>
    <row r="4" spans="1:8" s="34" customFormat="1" ht="21" customHeight="1" x14ac:dyDescent="0.2">
      <c r="A4" s="136" t="s">
        <v>3</v>
      </c>
      <c r="B4" s="137" t="s">
        <v>557</v>
      </c>
      <c r="C4" s="136"/>
      <c r="D4" s="136"/>
      <c r="E4" s="138"/>
      <c r="F4" s="103"/>
      <c r="G4" s="129"/>
      <c r="H4" s="7"/>
    </row>
    <row r="5" spans="1:8" s="34" customFormat="1" ht="21" customHeight="1" x14ac:dyDescent="0.2">
      <c r="A5" s="106">
        <v>1</v>
      </c>
      <c r="B5" s="107" t="s">
        <v>185</v>
      </c>
      <c r="C5" s="136"/>
      <c r="D5" s="136"/>
      <c r="E5" s="138"/>
      <c r="F5" s="103"/>
      <c r="G5" s="129"/>
      <c r="H5" s="7"/>
    </row>
    <row r="6" spans="1:8" s="34" customFormat="1" ht="39" customHeight="1" x14ac:dyDescent="0.2">
      <c r="A6" s="106">
        <v>1.1000000000000001</v>
      </c>
      <c r="B6" s="107" t="s">
        <v>458</v>
      </c>
      <c r="C6" s="106"/>
      <c r="D6" s="139"/>
      <c r="E6" s="106"/>
      <c r="F6" s="103"/>
      <c r="G6" s="129"/>
      <c r="H6" s="7"/>
    </row>
    <row r="7" spans="1:8" s="34" customFormat="1" ht="74.25" customHeight="1" x14ac:dyDescent="0.2">
      <c r="A7" s="106" t="s">
        <v>463</v>
      </c>
      <c r="B7" s="107" t="s">
        <v>542</v>
      </c>
      <c r="C7" s="106" t="s">
        <v>6</v>
      </c>
      <c r="D7" s="139" t="s">
        <v>7</v>
      </c>
      <c r="E7" s="106">
        <v>3</v>
      </c>
      <c r="F7" s="103" t="s">
        <v>315</v>
      </c>
      <c r="G7" s="129" t="s">
        <v>318</v>
      </c>
      <c r="H7" s="7" t="s">
        <v>563</v>
      </c>
    </row>
    <row r="8" spans="1:8" s="34" customFormat="1" ht="201.75" customHeight="1" x14ac:dyDescent="0.2">
      <c r="A8" s="106" t="s">
        <v>464</v>
      </c>
      <c r="B8" s="107" t="s">
        <v>543</v>
      </c>
      <c r="C8" s="106" t="s">
        <v>558</v>
      </c>
      <c r="D8" s="139" t="s">
        <v>18</v>
      </c>
      <c r="E8" s="106">
        <v>11.25</v>
      </c>
      <c r="F8" s="103">
        <v>2.2000000000000002</v>
      </c>
      <c r="G8" s="120" t="s">
        <v>583</v>
      </c>
      <c r="H8" s="7" t="s">
        <v>582</v>
      </c>
    </row>
    <row r="9" spans="1:8" s="34" customFormat="1" ht="60.75" customHeight="1" x14ac:dyDescent="0.2">
      <c r="A9" s="106">
        <v>1.2</v>
      </c>
      <c r="B9" s="107" t="s">
        <v>459</v>
      </c>
      <c r="C9" s="106" t="s">
        <v>6</v>
      </c>
      <c r="D9" s="139" t="s">
        <v>15</v>
      </c>
      <c r="E9" s="106" t="s">
        <v>559</v>
      </c>
      <c r="F9" s="103" t="s">
        <v>91</v>
      </c>
      <c r="G9" s="12" t="s">
        <v>387</v>
      </c>
      <c r="H9" s="7" t="s">
        <v>564</v>
      </c>
    </row>
    <row r="10" spans="1:8" s="34" customFormat="1" ht="93" customHeight="1" x14ac:dyDescent="0.2">
      <c r="A10" s="106">
        <v>2</v>
      </c>
      <c r="B10" s="107" t="s">
        <v>544</v>
      </c>
      <c r="C10" s="106"/>
      <c r="D10" s="139"/>
      <c r="E10" s="106"/>
      <c r="F10" s="103"/>
      <c r="G10" s="129"/>
      <c r="H10" s="7"/>
    </row>
    <row r="11" spans="1:8" s="34" customFormat="1" ht="77.25" customHeight="1" x14ac:dyDescent="0.2">
      <c r="A11" s="106">
        <v>2.1</v>
      </c>
      <c r="B11" s="107" t="s">
        <v>560</v>
      </c>
      <c r="C11" s="106" t="s">
        <v>25</v>
      </c>
      <c r="D11" s="139" t="s">
        <v>26</v>
      </c>
      <c r="E11" s="106">
        <v>3</v>
      </c>
      <c r="F11" s="103" t="s">
        <v>133</v>
      </c>
      <c r="G11" s="129" t="s">
        <v>24</v>
      </c>
      <c r="H11" s="7" t="s">
        <v>565</v>
      </c>
    </row>
    <row r="12" spans="1:8" s="34" customFormat="1" ht="54" customHeight="1" x14ac:dyDescent="0.2">
      <c r="A12" s="106">
        <v>2.2000000000000002</v>
      </c>
      <c r="B12" s="107" t="s">
        <v>31</v>
      </c>
      <c r="C12" s="106" t="s">
        <v>6</v>
      </c>
      <c r="D12" s="139" t="s">
        <v>18</v>
      </c>
      <c r="E12" s="106">
        <v>2</v>
      </c>
      <c r="F12" s="103" t="s">
        <v>135</v>
      </c>
      <c r="G12" s="129" t="s">
        <v>31</v>
      </c>
      <c r="H12" s="7" t="s">
        <v>566</v>
      </c>
    </row>
    <row r="13" spans="1:8" s="34" customFormat="1" ht="57.75" customHeight="1" x14ac:dyDescent="0.2">
      <c r="A13" s="106">
        <v>2.2999999999999998</v>
      </c>
      <c r="B13" s="107" t="s">
        <v>561</v>
      </c>
      <c r="C13" s="106" t="s">
        <v>6</v>
      </c>
      <c r="D13" s="139" t="s">
        <v>7</v>
      </c>
      <c r="E13" s="106">
        <v>0.5</v>
      </c>
      <c r="F13" s="103" t="s">
        <v>226</v>
      </c>
      <c r="G13" s="129" t="s">
        <v>34</v>
      </c>
      <c r="H13" s="7" t="s">
        <v>567</v>
      </c>
    </row>
    <row r="14" spans="1:8" s="34" customFormat="1" ht="72" customHeight="1" x14ac:dyDescent="0.2">
      <c r="A14" s="131">
        <v>3</v>
      </c>
      <c r="B14" s="132" t="s">
        <v>550</v>
      </c>
      <c r="C14" s="133" t="s">
        <v>25</v>
      </c>
      <c r="D14" s="134" t="s">
        <v>26</v>
      </c>
      <c r="E14" s="135" t="s">
        <v>328</v>
      </c>
      <c r="F14" s="21" t="s">
        <v>64</v>
      </c>
      <c r="G14" s="130" t="s">
        <v>40</v>
      </c>
      <c r="H14" s="7" t="s">
        <v>568</v>
      </c>
    </row>
    <row r="15" spans="1:8" s="34" customFormat="1" ht="57" customHeight="1" x14ac:dyDescent="0.2">
      <c r="A15" s="119">
        <v>4</v>
      </c>
      <c r="B15" s="120" t="s">
        <v>460</v>
      </c>
      <c r="C15" s="103" t="s">
        <v>25</v>
      </c>
      <c r="D15" s="7" t="s">
        <v>48</v>
      </c>
      <c r="E15" s="2">
        <v>7.5</v>
      </c>
      <c r="F15" s="7" t="s">
        <v>444</v>
      </c>
      <c r="G15" s="129" t="s">
        <v>322</v>
      </c>
      <c r="H15" s="7" t="s">
        <v>569</v>
      </c>
    </row>
    <row r="16" spans="1:8" s="34" customFormat="1" ht="55.5" customHeight="1" x14ac:dyDescent="0.2">
      <c r="A16" s="119">
        <v>5</v>
      </c>
      <c r="B16" s="120" t="s">
        <v>461</v>
      </c>
      <c r="C16" s="103" t="s">
        <v>6</v>
      </c>
      <c r="D16" s="7" t="s">
        <v>59</v>
      </c>
      <c r="E16" s="2">
        <v>6</v>
      </c>
      <c r="F16" s="7">
        <v>5</v>
      </c>
      <c r="G16" s="129" t="s">
        <v>389</v>
      </c>
      <c r="H16" s="7" t="s">
        <v>570</v>
      </c>
    </row>
    <row r="17" spans="1:8" s="34" customFormat="1" ht="54.75" customHeight="1" x14ac:dyDescent="0.2">
      <c r="A17" s="119">
        <v>6</v>
      </c>
      <c r="B17" s="120" t="s">
        <v>462</v>
      </c>
      <c r="C17" s="103" t="s">
        <v>6</v>
      </c>
      <c r="D17" s="7" t="s">
        <v>62</v>
      </c>
      <c r="E17" s="2">
        <v>7</v>
      </c>
      <c r="F17" s="7">
        <v>6</v>
      </c>
      <c r="G17" s="129" t="s">
        <v>61</v>
      </c>
      <c r="H17" s="7" t="s">
        <v>571</v>
      </c>
    </row>
    <row r="18" spans="1:8" s="34" customFormat="1" ht="58.5" customHeight="1" x14ac:dyDescent="0.2">
      <c r="A18" s="119">
        <v>7</v>
      </c>
      <c r="B18" s="120" t="s">
        <v>326</v>
      </c>
      <c r="C18" s="103" t="s">
        <v>6</v>
      </c>
      <c r="D18" s="7" t="s">
        <v>7</v>
      </c>
      <c r="E18" s="2">
        <v>1.5</v>
      </c>
      <c r="F18" s="7">
        <v>8</v>
      </c>
      <c r="G18" s="129" t="s">
        <v>311</v>
      </c>
      <c r="H18" s="7" t="s">
        <v>572</v>
      </c>
    </row>
    <row r="19" spans="1:8" s="34" customFormat="1" ht="54.75" customHeight="1" x14ac:dyDescent="0.2">
      <c r="A19" s="140">
        <v>8</v>
      </c>
      <c r="B19" s="141" t="s">
        <v>325</v>
      </c>
      <c r="C19" s="103" t="s">
        <v>6</v>
      </c>
      <c r="D19" s="7" t="s">
        <v>7</v>
      </c>
      <c r="E19" s="2">
        <v>1.5</v>
      </c>
      <c r="F19" s="7">
        <v>9</v>
      </c>
      <c r="G19" s="129" t="s">
        <v>312</v>
      </c>
      <c r="H19" s="7" t="s">
        <v>573</v>
      </c>
    </row>
    <row r="20" spans="1:8" s="34" customFormat="1" ht="41.25" customHeight="1" x14ac:dyDescent="0.2">
      <c r="A20" s="136" t="s">
        <v>68</v>
      </c>
      <c r="B20" s="142" t="s">
        <v>562</v>
      </c>
      <c r="C20" s="103"/>
      <c r="D20" s="7"/>
      <c r="E20" s="2"/>
      <c r="F20" s="7"/>
      <c r="G20" s="129"/>
      <c r="H20" s="7"/>
    </row>
    <row r="21" spans="1:8" s="34" customFormat="1" ht="24.75" customHeight="1" x14ac:dyDescent="0.2">
      <c r="A21" s="136">
        <v>1</v>
      </c>
      <c r="B21" s="143" t="s">
        <v>323</v>
      </c>
      <c r="C21" s="103"/>
      <c r="D21" s="7"/>
      <c r="E21" s="7"/>
      <c r="F21" s="7"/>
      <c r="G21" s="129"/>
      <c r="H21" s="7"/>
    </row>
    <row r="22" spans="1:8" s="34" customFormat="1" ht="57.75" customHeight="1" x14ac:dyDescent="0.2">
      <c r="A22" s="106">
        <v>1.1000000000000001</v>
      </c>
      <c r="B22" s="144" t="s">
        <v>461</v>
      </c>
      <c r="C22" s="103" t="s">
        <v>83</v>
      </c>
      <c r="D22" s="7" t="s">
        <v>89</v>
      </c>
      <c r="E22" s="2">
        <v>9</v>
      </c>
      <c r="F22" s="7" t="s">
        <v>139</v>
      </c>
      <c r="G22" s="129" t="s">
        <v>389</v>
      </c>
      <c r="H22" s="7" t="s">
        <v>574</v>
      </c>
    </row>
    <row r="23" spans="1:8" s="34" customFormat="1" ht="56.25" customHeight="1" x14ac:dyDescent="0.2">
      <c r="A23" s="106">
        <v>1.2</v>
      </c>
      <c r="B23" s="144" t="s">
        <v>462</v>
      </c>
      <c r="C23" s="103" t="s">
        <v>83</v>
      </c>
      <c r="D23" s="7" t="s">
        <v>89</v>
      </c>
      <c r="E23" s="2">
        <v>5</v>
      </c>
      <c r="F23" s="7" t="s">
        <v>104</v>
      </c>
      <c r="G23" s="129" t="s">
        <v>390</v>
      </c>
      <c r="H23" s="7" t="s">
        <v>575</v>
      </c>
    </row>
    <row r="24" spans="1:8" s="34" customFormat="1" ht="54" customHeight="1" x14ac:dyDescent="0.2">
      <c r="A24" s="106">
        <v>1.3</v>
      </c>
      <c r="B24" s="144" t="s">
        <v>326</v>
      </c>
      <c r="C24" s="103" t="s">
        <v>83</v>
      </c>
      <c r="D24" s="7" t="s">
        <v>18</v>
      </c>
      <c r="E24" s="9">
        <v>1</v>
      </c>
      <c r="F24" s="7">
        <v>7</v>
      </c>
      <c r="G24" s="129" t="s">
        <v>262</v>
      </c>
      <c r="H24" s="7" t="s">
        <v>576</v>
      </c>
    </row>
    <row r="25" spans="1:8" s="34" customFormat="1" ht="54" customHeight="1" x14ac:dyDescent="0.2">
      <c r="A25" s="106">
        <v>1.4</v>
      </c>
      <c r="B25" s="144" t="s">
        <v>325</v>
      </c>
      <c r="C25" s="103" t="s">
        <v>83</v>
      </c>
      <c r="D25" s="7" t="s">
        <v>18</v>
      </c>
      <c r="E25" s="9">
        <v>1</v>
      </c>
      <c r="F25" s="7">
        <v>8</v>
      </c>
      <c r="G25" s="129" t="s">
        <v>263</v>
      </c>
      <c r="H25" s="7" t="s">
        <v>577</v>
      </c>
    </row>
    <row r="26" spans="1:8" s="34" customFormat="1" ht="21" customHeight="1" x14ac:dyDescent="0.2">
      <c r="A26" s="136">
        <v>2</v>
      </c>
      <c r="B26" s="145" t="s">
        <v>324</v>
      </c>
      <c r="C26" s="103"/>
      <c r="D26" s="7"/>
      <c r="E26" s="7"/>
      <c r="F26" s="7"/>
      <c r="G26" s="129"/>
      <c r="H26" s="7"/>
    </row>
    <row r="27" spans="1:8" s="34" customFormat="1" ht="56.25" customHeight="1" x14ac:dyDescent="0.2">
      <c r="A27" s="106">
        <v>2.1</v>
      </c>
      <c r="B27" s="144" t="s">
        <v>461</v>
      </c>
      <c r="C27" s="103" t="s">
        <v>122</v>
      </c>
      <c r="D27" s="7" t="s">
        <v>89</v>
      </c>
      <c r="E27" s="2">
        <f>'KK TỈNH'!E19</f>
        <v>12.5</v>
      </c>
      <c r="F27" s="7" t="s">
        <v>139</v>
      </c>
      <c r="G27" s="129" t="s">
        <v>391</v>
      </c>
      <c r="H27" s="7" t="s">
        <v>578</v>
      </c>
    </row>
    <row r="28" spans="1:8" s="34" customFormat="1" ht="55.5" customHeight="1" x14ac:dyDescent="0.2">
      <c r="A28" s="106">
        <v>2.2000000000000002</v>
      </c>
      <c r="B28" s="144" t="s">
        <v>462</v>
      </c>
      <c r="C28" s="103" t="s">
        <v>122</v>
      </c>
      <c r="D28" s="7" t="s">
        <v>89</v>
      </c>
      <c r="E28" s="2">
        <f>'KK TỈNH'!E20</f>
        <v>6</v>
      </c>
      <c r="F28" s="7" t="s">
        <v>104</v>
      </c>
      <c r="G28" s="129" t="s">
        <v>392</v>
      </c>
      <c r="H28" s="7" t="s">
        <v>579</v>
      </c>
    </row>
    <row r="29" spans="1:8" s="34" customFormat="1" ht="51.75" customHeight="1" x14ac:dyDescent="0.2">
      <c r="A29" s="106">
        <v>2.2999999999999998</v>
      </c>
      <c r="B29" s="144" t="s">
        <v>326</v>
      </c>
      <c r="C29" s="103" t="s">
        <v>122</v>
      </c>
      <c r="D29" s="7" t="s">
        <v>48</v>
      </c>
      <c r="E29" s="2">
        <f>'KK TỈNH'!E24</f>
        <v>1</v>
      </c>
      <c r="F29" s="7">
        <v>7</v>
      </c>
      <c r="G29" s="129" t="s">
        <v>294</v>
      </c>
      <c r="H29" s="7" t="s">
        <v>580</v>
      </c>
    </row>
    <row r="30" spans="1:8" s="34" customFormat="1" ht="51.75" customHeight="1" x14ac:dyDescent="0.2">
      <c r="A30" s="106">
        <v>2.4</v>
      </c>
      <c r="B30" s="144" t="s">
        <v>325</v>
      </c>
      <c r="C30" s="103" t="s">
        <v>122</v>
      </c>
      <c r="D30" s="7" t="s">
        <v>48</v>
      </c>
      <c r="E30" s="2">
        <f>'KK TỈNH'!E26</f>
        <v>1</v>
      </c>
      <c r="F30" s="7">
        <v>9</v>
      </c>
      <c r="G30" s="129" t="s">
        <v>312</v>
      </c>
      <c r="H30" s="7" t="s">
        <v>581</v>
      </c>
    </row>
    <row r="31" spans="1:8" s="34" customFormat="1" hidden="1" x14ac:dyDescent="0.2">
      <c r="A31" s="30"/>
      <c r="B31" s="32"/>
      <c r="C31" s="30"/>
      <c r="D31" s="30"/>
      <c r="E31" s="57">
        <f>SUM(E6:E30)</f>
        <v>79.75</v>
      </c>
      <c r="F31" s="30"/>
      <c r="G31" s="32"/>
      <c r="H31" s="30"/>
    </row>
    <row r="32" spans="1:8" s="34" customFormat="1" hidden="1" x14ac:dyDescent="0.2">
      <c r="A32" s="30"/>
      <c r="B32" s="32"/>
      <c r="C32" s="30"/>
      <c r="D32" s="30"/>
      <c r="E32" s="30">
        <f>1/E31</f>
        <v>1.2539184952978056E-2</v>
      </c>
      <c r="F32" s="30"/>
      <c r="G32" s="32"/>
      <c r="H32" s="30"/>
    </row>
    <row r="33" spans="1:8" s="34" customFormat="1" hidden="1" x14ac:dyDescent="0.2">
      <c r="A33" s="30"/>
      <c r="B33" s="32"/>
      <c r="C33" s="30"/>
      <c r="D33" s="30"/>
      <c r="E33" s="30"/>
      <c r="F33" s="30">
        <f>12+4+4</f>
        <v>20</v>
      </c>
      <c r="G33" s="90">
        <f>$F$34*12</f>
        <v>0.60000000000000009</v>
      </c>
      <c r="H33" s="30"/>
    </row>
    <row r="34" spans="1:8" s="34" customFormat="1" hidden="1" x14ac:dyDescent="0.2">
      <c r="A34" s="30"/>
      <c r="B34" s="32"/>
      <c r="C34" s="30"/>
      <c r="D34" s="30"/>
      <c r="E34" s="30"/>
      <c r="F34" s="30">
        <f>1/F33</f>
        <v>0.05</v>
      </c>
      <c r="G34" s="90">
        <f>F34*4</f>
        <v>0.2</v>
      </c>
      <c r="H34" s="30"/>
    </row>
    <row r="35" spans="1:8" s="34" customFormat="1" hidden="1" x14ac:dyDescent="0.2">
      <c r="A35" s="30"/>
      <c r="B35" s="32"/>
      <c r="C35" s="30"/>
      <c r="D35" s="30"/>
      <c r="E35" s="30"/>
      <c r="F35" s="30"/>
      <c r="G35" s="90">
        <f>F34*4</f>
        <v>0.2</v>
      </c>
      <c r="H35" s="30"/>
    </row>
    <row r="36" spans="1:8" s="34" customFormat="1" hidden="1" x14ac:dyDescent="0.2">
      <c r="A36" s="30"/>
      <c r="B36" s="32"/>
      <c r="C36" s="30"/>
      <c r="D36" s="30"/>
      <c r="E36" s="30"/>
      <c r="F36" s="30"/>
      <c r="G36" s="32"/>
      <c r="H36" s="30"/>
    </row>
    <row r="37" spans="1:8" s="34" customFormat="1" hidden="1" x14ac:dyDescent="0.2">
      <c r="A37" s="30"/>
      <c r="B37" s="32"/>
      <c r="C37" s="30"/>
      <c r="D37" s="30"/>
      <c r="E37" s="30"/>
      <c r="F37" s="30"/>
      <c r="G37" s="32"/>
      <c r="H37" s="30"/>
    </row>
    <row r="38" spans="1:8" s="34" customFormat="1" hidden="1" x14ac:dyDescent="0.2">
      <c r="A38" s="30"/>
      <c r="B38" s="32"/>
      <c r="C38" s="30"/>
      <c r="D38" s="30" t="s">
        <v>421</v>
      </c>
      <c r="E38" s="57">
        <f>SUM(E6:E19)</f>
        <v>43.25</v>
      </c>
      <c r="F38" s="30">
        <f>$E$32*E38</f>
        <v>0.54231974921630088</v>
      </c>
      <c r="G38" s="32"/>
      <c r="H38" s="30"/>
    </row>
    <row r="39" spans="1:8" s="34" customFormat="1" hidden="1" x14ac:dyDescent="0.2">
      <c r="A39" s="30"/>
      <c r="B39" s="32"/>
      <c r="C39" s="30"/>
      <c r="D39" s="30" t="s">
        <v>423</v>
      </c>
      <c r="E39" s="57">
        <f>SUM(E22:E25)</f>
        <v>16</v>
      </c>
      <c r="F39" s="30">
        <f t="shared" ref="F39:F40" si="0">$E$32*E39</f>
        <v>0.20062695924764889</v>
      </c>
      <c r="G39" s="32"/>
      <c r="H39" s="30"/>
    </row>
    <row r="40" spans="1:8" s="34" customFormat="1" hidden="1" x14ac:dyDescent="0.2">
      <c r="A40" s="30"/>
      <c r="B40" s="32"/>
      <c r="C40" s="30"/>
      <c r="D40" s="30" t="s">
        <v>422</v>
      </c>
      <c r="E40" s="57">
        <f>SUM(E27:E30)</f>
        <v>20.5</v>
      </c>
      <c r="F40" s="30">
        <f t="shared" si="0"/>
        <v>0.25705329153605017</v>
      </c>
      <c r="G40" s="32"/>
      <c r="H40" s="30"/>
    </row>
    <row r="41" spans="1:8" s="34" customFormat="1" x14ac:dyDescent="0.2">
      <c r="A41" s="30"/>
      <c r="B41" s="32"/>
      <c r="C41" s="30"/>
      <c r="D41" s="30"/>
      <c r="E41" s="30"/>
      <c r="F41" s="30"/>
      <c r="G41" s="32"/>
      <c r="H41" s="30"/>
    </row>
    <row r="42" spans="1:8" s="34" customFormat="1" x14ac:dyDescent="0.2">
      <c r="A42" s="30"/>
      <c r="B42" s="32"/>
      <c r="C42" s="30"/>
      <c r="D42" s="30"/>
      <c r="E42" s="30"/>
      <c r="F42" s="30"/>
      <c r="G42" s="32"/>
      <c r="H42" s="30"/>
    </row>
    <row r="43" spans="1:8" s="34" customFormat="1" x14ac:dyDescent="0.2">
      <c r="A43" s="30"/>
      <c r="B43" s="32"/>
      <c r="C43" s="30"/>
      <c r="D43" s="30"/>
      <c r="E43" s="30"/>
      <c r="F43" s="30"/>
      <c r="G43" s="32"/>
      <c r="H43" s="30"/>
    </row>
    <row r="44" spans="1:8" s="34" customFormat="1" x14ac:dyDescent="0.2">
      <c r="A44" s="30"/>
      <c r="B44" s="32"/>
      <c r="C44" s="30"/>
      <c r="D44" s="30"/>
      <c r="E44" s="30"/>
      <c r="F44" s="30"/>
      <c r="G44" s="32"/>
      <c r="H44" s="30"/>
    </row>
    <row r="45" spans="1:8" s="34" customFormat="1" x14ac:dyDescent="0.2">
      <c r="A45" s="30"/>
      <c r="B45" s="32"/>
      <c r="C45" s="30"/>
      <c r="D45" s="30"/>
      <c r="E45" s="30"/>
      <c r="F45" s="30"/>
      <c r="G45" s="32"/>
      <c r="H45" s="30"/>
    </row>
    <row r="46" spans="1:8" s="34" customFormat="1" x14ac:dyDescent="0.2">
      <c r="A46" s="30"/>
      <c r="B46" s="32"/>
      <c r="C46" s="30"/>
      <c r="D46" s="30"/>
      <c r="E46" s="30"/>
      <c r="F46" s="30"/>
      <c r="G46" s="32"/>
      <c r="H46" s="30"/>
    </row>
    <row r="47" spans="1:8" s="34" customFormat="1" x14ac:dyDescent="0.2">
      <c r="A47" s="30"/>
      <c r="B47" s="32"/>
      <c r="C47" s="30"/>
      <c r="D47" s="30"/>
      <c r="E47" s="30"/>
      <c r="F47" s="30"/>
      <c r="G47" s="32"/>
      <c r="H47" s="30"/>
    </row>
    <row r="48" spans="1:8" s="34" customFormat="1" x14ac:dyDescent="0.2">
      <c r="A48" s="30"/>
      <c r="B48" s="32"/>
      <c r="C48" s="30"/>
      <c r="D48" s="30"/>
      <c r="E48" s="30"/>
      <c r="F48" s="30"/>
      <c r="G48" s="32"/>
      <c r="H48" s="30"/>
    </row>
    <row r="49" spans="1:8" s="34" customFormat="1" x14ac:dyDescent="0.2">
      <c r="A49" s="30"/>
      <c r="B49" s="32"/>
      <c r="C49" s="30"/>
      <c r="D49" s="30"/>
      <c r="E49" s="30"/>
      <c r="F49" s="30"/>
      <c r="G49" s="32"/>
      <c r="H49" s="30"/>
    </row>
    <row r="50" spans="1:8" s="34" customFormat="1" x14ac:dyDescent="0.2">
      <c r="A50" s="30"/>
      <c r="B50" s="32"/>
      <c r="C50" s="30"/>
      <c r="D50" s="30"/>
      <c r="E50" s="30"/>
      <c r="F50" s="30"/>
      <c r="G50" s="32"/>
      <c r="H50" s="30"/>
    </row>
    <row r="51" spans="1:8" s="34" customFormat="1" x14ac:dyDescent="0.2">
      <c r="A51" s="30"/>
      <c r="B51" s="32"/>
      <c r="C51" s="30"/>
      <c r="D51" s="30"/>
      <c r="E51" s="30"/>
      <c r="F51" s="30"/>
      <c r="G51" s="32"/>
      <c r="H51" s="30"/>
    </row>
    <row r="52" spans="1:8" s="34" customFormat="1" x14ac:dyDescent="0.2">
      <c r="A52" s="30"/>
      <c r="B52" s="32"/>
      <c r="C52" s="30"/>
      <c r="D52" s="30"/>
      <c r="E52" s="30"/>
      <c r="F52" s="30"/>
      <c r="G52" s="32"/>
      <c r="H52" s="30"/>
    </row>
    <row r="53" spans="1:8" s="34" customFormat="1" x14ac:dyDescent="0.2">
      <c r="A53" s="30"/>
      <c r="B53" s="32"/>
      <c r="C53" s="30"/>
      <c r="D53" s="30"/>
      <c r="E53" s="30"/>
      <c r="F53" s="30"/>
      <c r="G53" s="32"/>
      <c r="H53" s="30"/>
    </row>
    <row r="54" spans="1:8" s="34" customFormat="1" x14ac:dyDescent="0.2">
      <c r="A54" s="30"/>
      <c r="B54" s="32"/>
      <c r="C54" s="30"/>
      <c r="D54" s="30"/>
      <c r="E54" s="30"/>
      <c r="F54" s="30"/>
      <c r="G54" s="32"/>
      <c r="H54" s="30"/>
    </row>
    <row r="55" spans="1:8" s="34" customFormat="1" x14ac:dyDescent="0.2">
      <c r="A55" s="30"/>
      <c r="B55" s="32"/>
      <c r="C55" s="30"/>
      <c r="D55" s="30"/>
      <c r="E55" s="30"/>
      <c r="F55" s="30"/>
      <c r="G55" s="32"/>
      <c r="H55" s="30"/>
    </row>
    <row r="56" spans="1:8" s="34" customFormat="1" x14ac:dyDescent="0.2">
      <c r="A56" s="30"/>
      <c r="B56" s="32"/>
      <c r="C56" s="30"/>
      <c r="D56" s="30"/>
      <c r="E56" s="30"/>
      <c r="F56" s="30"/>
      <c r="G56" s="32"/>
      <c r="H56" s="30"/>
    </row>
    <row r="57" spans="1:8" s="34" customFormat="1" x14ac:dyDescent="0.2">
      <c r="A57" s="30"/>
      <c r="B57" s="32"/>
      <c r="C57" s="30"/>
      <c r="D57" s="30"/>
      <c r="E57" s="30"/>
      <c r="F57" s="30"/>
      <c r="G57" s="32"/>
      <c r="H57" s="30"/>
    </row>
    <row r="58" spans="1:8" s="34" customFormat="1" x14ac:dyDescent="0.2">
      <c r="A58" s="30"/>
      <c r="B58" s="32"/>
      <c r="C58" s="30"/>
      <c r="D58" s="30"/>
      <c r="E58" s="30"/>
      <c r="F58" s="30"/>
      <c r="G58" s="32"/>
      <c r="H58" s="30"/>
    </row>
    <row r="59" spans="1:8" s="34" customFormat="1" x14ac:dyDescent="0.2">
      <c r="A59" s="30"/>
      <c r="B59" s="32"/>
      <c r="C59" s="30"/>
      <c r="D59" s="30"/>
      <c r="E59" s="30"/>
      <c r="F59" s="30"/>
      <c r="G59" s="32"/>
      <c r="H59" s="30"/>
    </row>
    <row r="60" spans="1:8" s="34" customFormat="1" x14ac:dyDescent="0.2">
      <c r="A60" s="30"/>
      <c r="B60" s="32"/>
      <c r="C60" s="30"/>
      <c r="D60" s="30"/>
      <c r="E60" s="30"/>
      <c r="F60" s="30"/>
      <c r="G60" s="32"/>
      <c r="H60" s="30"/>
    </row>
    <row r="61" spans="1:8" s="34" customFormat="1" x14ac:dyDescent="0.2">
      <c r="A61" s="30"/>
      <c r="B61" s="32"/>
      <c r="C61" s="30"/>
      <c r="D61" s="30"/>
      <c r="E61" s="30"/>
      <c r="F61" s="30"/>
      <c r="G61" s="32"/>
      <c r="H61" s="30"/>
    </row>
    <row r="62" spans="1:8" s="34" customFormat="1" x14ac:dyDescent="0.2">
      <c r="A62" s="30"/>
      <c r="B62" s="32"/>
      <c r="C62" s="30"/>
      <c r="D62" s="30"/>
      <c r="E62" s="30"/>
      <c r="F62" s="30"/>
      <c r="G62" s="32"/>
      <c r="H62" s="30"/>
    </row>
    <row r="63" spans="1:8" s="34" customFormat="1" x14ac:dyDescent="0.2">
      <c r="A63" s="30"/>
      <c r="B63" s="32"/>
      <c r="C63" s="30"/>
      <c r="D63" s="30"/>
      <c r="E63" s="30"/>
      <c r="F63" s="30"/>
      <c r="G63" s="32"/>
      <c r="H63" s="30"/>
    </row>
    <row r="64" spans="1:8" s="34" customFormat="1" x14ac:dyDescent="0.2">
      <c r="A64" s="30"/>
      <c r="B64" s="32"/>
      <c r="C64" s="30"/>
      <c r="D64" s="30"/>
      <c r="E64" s="30"/>
      <c r="F64" s="30"/>
      <c r="G64" s="32"/>
      <c r="H64" s="30"/>
    </row>
    <row r="65" spans="1:8" s="34" customFormat="1" x14ac:dyDescent="0.2">
      <c r="A65" s="30"/>
      <c r="B65" s="32"/>
      <c r="C65" s="30"/>
      <c r="D65" s="30"/>
      <c r="E65" s="30"/>
      <c r="F65" s="30"/>
      <c r="G65" s="32"/>
      <c r="H65" s="30"/>
    </row>
    <row r="66" spans="1:8" s="34" customFormat="1" x14ac:dyDescent="0.2">
      <c r="A66" s="30"/>
      <c r="B66" s="32"/>
      <c r="C66" s="30"/>
      <c r="D66" s="30"/>
      <c r="E66" s="30"/>
      <c r="F66" s="30"/>
      <c r="G66" s="32"/>
      <c r="H66" s="30"/>
    </row>
    <row r="67" spans="1:8" s="34" customFormat="1" x14ac:dyDescent="0.2">
      <c r="A67" s="30"/>
      <c r="B67" s="32"/>
      <c r="C67" s="30"/>
      <c r="D67" s="30"/>
      <c r="E67" s="30"/>
      <c r="F67" s="30"/>
      <c r="G67" s="32"/>
      <c r="H67" s="30"/>
    </row>
    <row r="68" spans="1:8" s="34" customFormat="1" x14ac:dyDescent="0.2">
      <c r="A68" s="30"/>
      <c r="B68" s="32"/>
      <c r="C68" s="30"/>
      <c r="D68" s="30"/>
      <c r="E68" s="30"/>
      <c r="F68" s="30"/>
      <c r="G68" s="32"/>
      <c r="H68" s="30"/>
    </row>
    <row r="69" spans="1:8" s="34" customFormat="1" x14ac:dyDescent="0.2">
      <c r="A69" s="30"/>
      <c r="B69" s="32"/>
      <c r="C69" s="30"/>
      <c r="D69" s="30"/>
      <c r="E69" s="30"/>
      <c r="F69" s="30"/>
      <c r="G69" s="32"/>
      <c r="H69" s="30"/>
    </row>
    <row r="70" spans="1:8" s="34" customFormat="1" x14ac:dyDescent="0.2">
      <c r="A70" s="30"/>
      <c r="B70" s="32"/>
      <c r="C70" s="30"/>
      <c r="D70" s="30"/>
      <c r="E70" s="30"/>
      <c r="F70" s="30"/>
      <c r="G70" s="32"/>
      <c r="H70" s="30"/>
    </row>
    <row r="71" spans="1:8" s="34" customFormat="1" x14ac:dyDescent="0.2">
      <c r="A71" s="30"/>
      <c r="B71" s="32"/>
      <c r="C71" s="30"/>
      <c r="D71" s="30"/>
      <c r="E71" s="30"/>
      <c r="F71" s="30"/>
      <c r="G71" s="32"/>
      <c r="H71" s="30"/>
    </row>
    <row r="72" spans="1:8" s="34" customFormat="1" x14ac:dyDescent="0.2">
      <c r="A72" s="30"/>
      <c r="B72" s="32"/>
      <c r="C72" s="30"/>
      <c r="D72" s="30"/>
      <c r="E72" s="30"/>
      <c r="F72" s="30"/>
      <c r="G72" s="32"/>
      <c r="H72" s="30"/>
    </row>
    <row r="73" spans="1:8" s="34" customFormat="1" x14ac:dyDescent="0.2">
      <c r="A73" s="30"/>
      <c r="B73" s="32"/>
      <c r="C73" s="30"/>
      <c r="D73" s="30"/>
      <c r="E73" s="30"/>
      <c r="F73" s="30"/>
      <c r="G73" s="32"/>
      <c r="H73" s="30"/>
    </row>
    <row r="74" spans="1:8" s="34" customFormat="1" x14ac:dyDescent="0.2">
      <c r="A74" s="30"/>
      <c r="B74" s="32"/>
      <c r="C74" s="30"/>
      <c r="D74" s="30"/>
      <c r="E74" s="30"/>
      <c r="F74" s="30"/>
      <c r="G74" s="32"/>
      <c r="H74" s="30"/>
    </row>
    <row r="75" spans="1:8" s="34" customFormat="1" x14ac:dyDescent="0.2">
      <c r="A75" s="30"/>
      <c r="B75" s="32"/>
      <c r="C75" s="30"/>
      <c r="D75" s="30"/>
      <c r="E75" s="30"/>
      <c r="F75" s="30"/>
      <c r="G75" s="32"/>
      <c r="H75" s="30"/>
    </row>
    <row r="76" spans="1:8" s="34" customFormat="1" x14ac:dyDescent="0.2">
      <c r="A76" s="30"/>
      <c r="B76" s="32"/>
      <c r="C76" s="30"/>
      <c r="D76" s="30"/>
      <c r="E76" s="30"/>
      <c r="F76" s="30"/>
      <c r="G76" s="32"/>
      <c r="H76" s="30"/>
    </row>
    <row r="77" spans="1:8" s="34" customFormat="1" x14ac:dyDescent="0.2">
      <c r="A77" s="30"/>
      <c r="B77" s="32"/>
      <c r="C77" s="30"/>
      <c r="D77" s="30"/>
      <c r="E77" s="30"/>
      <c r="F77" s="30"/>
      <c r="G77" s="32"/>
      <c r="H77" s="30"/>
    </row>
    <row r="78" spans="1:8" s="34" customFormat="1" x14ac:dyDescent="0.2">
      <c r="A78" s="30"/>
      <c r="B78" s="32"/>
      <c r="C78" s="30"/>
      <c r="D78" s="30"/>
      <c r="E78" s="30"/>
      <c r="F78" s="30"/>
      <c r="G78" s="32"/>
      <c r="H78" s="30"/>
    </row>
    <row r="79" spans="1:8" s="34" customFormat="1" x14ac:dyDescent="0.2">
      <c r="A79" s="30"/>
      <c r="B79" s="32"/>
      <c r="C79" s="30"/>
      <c r="D79" s="30"/>
      <c r="E79" s="30"/>
      <c r="F79" s="30"/>
      <c r="G79" s="32"/>
      <c r="H79" s="30"/>
    </row>
    <row r="80" spans="1:8" s="34" customFormat="1" x14ac:dyDescent="0.2">
      <c r="A80" s="30"/>
      <c r="B80" s="32"/>
      <c r="C80" s="30"/>
      <c r="D80" s="30"/>
      <c r="E80" s="30"/>
      <c r="F80" s="30"/>
      <c r="G80" s="32"/>
      <c r="H80" s="30"/>
    </row>
    <row r="81" spans="1:8" s="34" customFormat="1" x14ac:dyDescent="0.2">
      <c r="A81" s="30"/>
      <c r="B81" s="32"/>
      <c r="C81" s="30"/>
      <c r="D81" s="30"/>
      <c r="E81" s="30"/>
      <c r="F81" s="30"/>
      <c r="G81" s="32"/>
      <c r="H81" s="30"/>
    </row>
    <row r="82" spans="1:8" s="34" customFormat="1" x14ac:dyDescent="0.2">
      <c r="A82" s="30"/>
      <c r="B82" s="32"/>
      <c r="C82" s="30"/>
      <c r="D82" s="30"/>
      <c r="E82" s="30"/>
      <c r="F82" s="30"/>
      <c r="G82" s="32"/>
      <c r="H82" s="30"/>
    </row>
    <row r="83" spans="1:8" s="34" customFormat="1" x14ac:dyDescent="0.2">
      <c r="A83" s="30"/>
      <c r="B83" s="32"/>
      <c r="C83" s="30"/>
      <c r="D83" s="30"/>
      <c r="E83" s="30"/>
      <c r="F83" s="30"/>
      <c r="G83" s="32"/>
      <c r="H83" s="30"/>
    </row>
    <row r="84" spans="1:8" s="34" customFormat="1" x14ac:dyDescent="0.2">
      <c r="A84" s="30"/>
      <c r="B84" s="32"/>
      <c r="C84" s="30"/>
      <c r="D84" s="30"/>
      <c r="E84" s="30"/>
      <c r="F84" s="30"/>
      <c r="G84" s="32"/>
      <c r="H84" s="30"/>
    </row>
    <row r="85" spans="1:8" s="34" customFormat="1" x14ac:dyDescent="0.2">
      <c r="A85" s="30"/>
      <c r="B85" s="32"/>
      <c r="C85" s="30"/>
      <c r="D85" s="30"/>
      <c r="E85" s="30"/>
      <c r="F85" s="30"/>
      <c r="G85" s="32"/>
      <c r="H85" s="30"/>
    </row>
    <row r="86" spans="1:8" s="34" customFormat="1" x14ac:dyDescent="0.2">
      <c r="A86" s="30"/>
      <c r="B86" s="32"/>
      <c r="C86" s="30"/>
      <c r="D86" s="30"/>
      <c r="E86" s="30"/>
      <c r="F86" s="30"/>
      <c r="G86" s="32"/>
      <c r="H86" s="30"/>
    </row>
    <row r="87" spans="1:8" s="34" customFormat="1" x14ac:dyDescent="0.2">
      <c r="A87" s="30"/>
      <c r="B87" s="32"/>
      <c r="C87" s="30"/>
      <c r="D87" s="30"/>
      <c r="E87" s="30"/>
      <c r="F87" s="30"/>
      <c r="G87" s="32"/>
      <c r="H87" s="30"/>
    </row>
    <row r="88" spans="1:8" s="34" customFormat="1" x14ac:dyDescent="0.2">
      <c r="A88" s="30"/>
      <c r="B88" s="32"/>
      <c r="C88" s="30"/>
      <c r="D88" s="30"/>
      <c r="E88" s="30"/>
      <c r="F88" s="30"/>
      <c r="G88" s="32"/>
      <c r="H88" s="30"/>
    </row>
    <row r="89" spans="1:8" s="34" customFormat="1" x14ac:dyDescent="0.2">
      <c r="A89" s="30"/>
      <c r="B89" s="32"/>
      <c r="C89" s="30"/>
      <c r="D89" s="30"/>
      <c r="E89" s="30"/>
      <c r="F89" s="30"/>
      <c r="G89" s="32"/>
      <c r="H89" s="30"/>
    </row>
    <row r="90" spans="1:8" s="34" customFormat="1" x14ac:dyDescent="0.2">
      <c r="A90" s="30"/>
      <c r="B90" s="32"/>
      <c r="C90" s="30"/>
      <c r="D90" s="30"/>
      <c r="E90" s="30"/>
      <c r="F90" s="30"/>
      <c r="G90" s="32"/>
      <c r="H90" s="30"/>
    </row>
    <row r="91" spans="1:8" s="34" customFormat="1" x14ac:dyDescent="0.2">
      <c r="A91" s="30"/>
      <c r="B91" s="32"/>
      <c r="C91" s="30"/>
      <c r="D91" s="30"/>
      <c r="E91" s="30"/>
      <c r="F91" s="30"/>
      <c r="G91" s="32"/>
      <c r="H91" s="30"/>
    </row>
    <row r="92" spans="1:8" s="34" customFormat="1" x14ac:dyDescent="0.2">
      <c r="A92" s="30"/>
      <c r="B92" s="32"/>
      <c r="C92" s="30"/>
      <c r="D92" s="30"/>
      <c r="E92" s="30"/>
      <c r="F92" s="30"/>
      <c r="G92" s="32"/>
      <c r="H92" s="30"/>
    </row>
    <row r="93" spans="1:8" s="34" customFormat="1" x14ac:dyDescent="0.2">
      <c r="A93" s="30"/>
      <c r="B93" s="32"/>
      <c r="C93" s="30"/>
      <c r="D93" s="30"/>
      <c r="E93" s="30"/>
      <c r="F93" s="30"/>
      <c r="G93" s="32"/>
      <c r="H93" s="30"/>
    </row>
    <row r="94" spans="1:8" s="34" customFormat="1" x14ac:dyDescent="0.2">
      <c r="A94" s="30"/>
      <c r="B94" s="32"/>
      <c r="C94" s="30"/>
      <c r="D94" s="30"/>
      <c r="E94" s="30"/>
      <c r="F94" s="30"/>
      <c r="G94" s="32"/>
      <c r="H94" s="30"/>
    </row>
    <row r="95" spans="1:8" s="34" customFormat="1" x14ac:dyDescent="0.2">
      <c r="A95" s="30"/>
      <c r="B95" s="32"/>
      <c r="C95" s="30"/>
      <c r="D95" s="30"/>
      <c r="E95" s="30"/>
      <c r="F95" s="30"/>
      <c r="G95" s="32"/>
      <c r="H95" s="30"/>
    </row>
    <row r="96" spans="1:8" s="34" customFormat="1" x14ac:dyDescent="0.2">
      <c r="A96" s="30"/>
      <c r="B96" s="32"/>
      <c r="C96" s="30"/>
      <c r="D96" s="30"/>
      <c r="E96" s="30"/>
      <c r="F96" s="30"/>
      <c r="G96" s="32"/>
      <c r="H96" s="30"/>
    </row>
    <row r="97" spans="1:8" s="34" customFormat="1" x14ac:dyDescent="0.2">
      <c r="A97" s="30"/>
      <c r="B97" s="32"/>
      <c r="C97" s="30"/>
      <c r="D97" s="30"/>
      <c r="E97" s="30"/>
      <c r="F97" s="30"/>
      <c r="G97" s="32"/>
      <c r="H97" s="30"/>
    </row>
    <row r="98" spans="1:8" s="34" customFormat="1" x14ac:dyDescent="0.2">
      <c r="A98" s="30"/>
      <c r="B98" s="32"/>
      <c r="C98" s="30"/>
      <c r="D98" s="30"/>
      <c r="E98" s="30"/>
      <c r="F98" s="30"/>
      <c r="G98" s="32"/>
      <c r="H98" s="30"/>
    </row>
    <row r="99" spans="1:8" s="34" customFormat="1" x14ac:dyDescent="0.2">
      <c r="A99" s="30"/>
      <c r="B99" s="32"/>
      <c r="C99" s="30"/>
      <c r="D99" s="30"/>
      <c r="E99" s="30"/>
      <c r="F99" s="30"/>
      <c r="G99" s="32"/>
      <c r="H99" s="30"/>
    </row>
  </sheetData>
  <mergeCells count="1">
    <mergeCell ref="A1:H1"/>
  </mergeCells>
  <pageMargins left="0.31496062992125984" right="0.31496062992125984" top="0.31496062992125984" bottom="0.31496062992125984" header="0.31496062992125984" footer="0.31496062992125984"/>
  <pageSetup paperSize="9" scale="70" fitToHeight="0" orientation="landscape" r:id="rId1"/>
  <headerFoot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8"/>
  <sheetViews>
    <sheetView topLeftCell="E1" workbookViewId="0">
      <selection activeCell="F4" sqref="F4"/>
    </sheetView>
  </sheetViews>
  <sheetFormatPr defaultColWidth="9.140625" defaultRowHeight="15.75" x14ac:dyDescent="0.2"/>
  <cols>
    <col min="1" max="1" width="5.140625" style="82" bestFit="1" customWidth="1"/>
    <col min="2" max="2" width="31" style="82" customWidth="1"/>
    <col min="3" max="3" width="8" style="82" bestFit="1" customWidth="1"/>
    <col min="4" max="4" width="10.42578125" style="82" bestFit="1" customWidth="1"/>
    <col min="5" max="5" width="11.28515625" style="82" bestFit="1" customWidth="1"/>
    <col min="6" max="6" width="16.42578125" style="83" bestFit="1" customWidth="1"/>
    <col min="7" max="7" width="9.140625" style="82"/>
    <col min="8" max="8" width="5.140625" style="82" bestFit="1" customWidth="1"/>
    <col min="9" max="9" width="20.5703125" style="82" bestFit="1" customWidth="1"/>
    <col min="10" max="10" width="8" style="82" bestFit="1" customWidth="1"/>
    <col min="11" max="11" width="7.28515625" style="82" bestFit="1" customWidth="1"/>
    <col min="12" max="12" width="11.28515625" style="83" bestFit="1" customWidth="1"/>
    <col min="13" max="13" width="16.140625" style="83" bestFit="1" customWidth="1"/>
    <col min="14" max="14" width="9.140625" style="82"/>
    <col min="15" max="15" width="5.140625" style="82" bestFit="1" customWidth="1"/>
    <col min="16" max="16" width="18.42578125" style="82" bestFit="1" customWidth="1"/>
    <col min="17" max="17" width="8" style="82" bestFit="1" customWidth="1"/>
    <col min="18" max="18" width="15.85546875" style="83" bestFit="1" customWidth="1"/>
    <col min="19" max="19" width="18" style="83" customWidth="1"/>
    <col min="20" max="16384" width="9.140625" style="82"/>
  </cols>
  <sheetData>
    <row r="1" spans="1:19" s="89" customFormat="1" x14ac:dyDescent="0.2">
      <c r="A1" s="164" t="s">
        <v>381</v>
      </c>
      <c r="B1" s="164"/>
      <c r="C1" s="164"/>
      <c r="D1" s="164"/>
      <c r="E1" s="164"/>
      <c r="F1" s="164"/>
      <c r="H1" s="164" t="s">
        <v>382</v>
      </c>
      <c r="I1" s="164"/>
      <c r="J1" s="164"/>
      <c r="K1" s="164"/>
      <c r="L1" s="164"/>
      <c r="M1" s="164"/>
      <c r="O1" s="164" t="s">
        <v>383</v>
      </c>
      <c r="P1" s="164"/>
      <c r="Q1" s="164"/>
      <c r="R1" s="164"/>
      <c r="S1" s="164"/>
    </row>
    <row r="3" spans="1:19" ht="47.25" x14ac:dyDescent="0.2">
      <c r="A3" s="84" t="s">
        <v>0</v>
      </c>
      <c r="B3" s="84" t="s">
        <v>344</v>
      </c>
      <c r="C3" s="84" t="s">
        <v>345</v>
      </c>
      <c r="D3" s="84" t="s">
        <v>393</v>
      </c>
      <c r="E3" s="84" t="s">
        <v>394</v>
      </c>
      <c r="F3" s="85" t="s">
        <v>395</v>
      </c>
      <c r="H3" s="84" t="s">
        <v>0</v>
      </c>
      <c r="I3" s="84" t="s">
        <v>363</v>
      </c>
      <c r="J3" s="84" t="s">
        <v>345</v>
      </c>
      <c r="K3" s="84" t="s">
        <v>396</v>
      </c>
      <c r="L3" s="85" t="s">
        <v>394</v>
      </c>
      <c r="M3" s="85" t="s">
        <v>385</v>
      </c>
      <c r="O3" s="84" t="s">
        <v>0</v>
      </c>
      <c r="P3" s="84" t="s">
        <v>369</v>
      </c>
      <c r="Q3" s="84" t="s">
        <v>345</v>
      </c>
      <c r="R3" s="85" t="s">
        <v>384</v>
      </c>
      <c r="S3" s="85" t="s">
        <v>386</v>
      </c>
    </row>
    <row r="4" spans="1:19" x14ac:dyDescent="0.2">
      <c r="A4" s="86">
        <v>1</v>
      </c>
      <c r="B4" s="87" t="s">
        <v>346</v>
      </c>
      <c r="C4" s="86" t="s">
        <v>347</v>
      </c>
      <c r="D4" s="86">
        <v>60</v>
      </c>
      <c r="E4" s="86">
        <v>67</v>
      </c>
      <c r="F4" s="88">
        <f>E4*(1+0.05*(13-10))</f>
        <v>77.05</v>
      </c>
      <c r="H4" s="86">
        <v>1</v>
      </c>
      <c r="I4" s="87" t="s">
        <v>364</v>
      </c>
      <c r="J4" s="86" t="s">
        <v>347</v>
      </c>
      <c r="K4" s="86">
        <v>0.5</v>
      </c>
      <c r="L4" s="88">
        <v>2</v>
      </c>
      <c r="M4" s="88">
        <f>L4*(1+0.05*(13-10))</f>
        <v>2.2999999999999998</v>
      </c>
      <c r="O4" s="86">
        <v>1</v>
      </c>
      <c r="P4" s="87" t="s">
        <v>370</v>
      </c>
      <c r="Q4" s="86" t="s">
        <v>371</v>
      </c>
      <c r="R4" s="88">
        <v>0.5</v>
      </c>
      <c r="S4" s="88">
        <f>R4*(1+0.05*(13-10))</f>
        <v>0.57499999999999996</v>
      </c>
    </row>
    <row r="5" spans="1:19" x14ac:dyDescent="0.2">
      <c r="A5" s="86">
        <v>2</v>
      </c>
      <c r="B5" s="87" t="s">
        <v>348</v>
      </c>
      <c r="C5" s="86" t="s">
        <v>347</v>
      </c>
      <c r="D5" s="86">
        <v>60</v>
      </c>
      <c r="E5" s="86">
        <v>67</v>
      </c>
      <c r="F5" s="88">
        <f t="shared" ref="F5:F17" si="0">E5*(1+0.05*(13-10))</f>
        <v>77.05</v>
      </c>
      <c r="H5" s="86">
        <v>2</v>
      </c>
      <c r="I5" s="87" t="s">
        <v>365</v>
      </c>
      <c r="J5" s="86" t="s">
        <v>347</v>
      </c>
      <c r="K5" s="86">
        <v>0.5</v>
      </c>
      <c r="L5" s="88">
        <v>2</v>
      </c>
      <c r="M5" s="88">
        <f t="shared" ref="M5:M9" si="1">L5*(1+0.05*(13-10))</f>
        <v>2.2999999999999998</v>
      </c>
      <c r="O5" s="86">
        <v>2</v>
      </c>
      <c r="P5" s="87" t="s">
        <v>372</v>
      </c>
      <c r="Q5" s="86" t="s">
        <v>371</v>
      </c>
      <c r="R5" s="88">
        <v>0.5</v>
      </c>
      <c r="S5" s="88">
        <f t="shared" ref="S5:S10" si="2">R5*(1+0.05*(13-10))</f>
        <v>0.57499999999999996</v>
      </c>
    </row>
    <row r="6" spans="1:19" x14ac:dyDescent="0.2">
      <c r="A6" s="86">
        <v>3</v>
      </c>
      <c r="B6" s="87" t="s">
        <v>349</v>
      </c>
      <c r="C6" s="86" t="s">
        <v>347</v>
      </c>
      <c r="D6" s="86">
        <v>60</v>
      </c>
      <c r="E6" s="86">
        <v>67</v>
      </c>
      <c r="F6" s="88">
        <f t="shared" si="0"/>
        <v>77.05</v>
      </c>
      <c r="H6" s="86">
        <v>3</v>
      </c>
      <c r="I6" s="87" t="s">
        <v>366</v>
      </c>
      <c r="J6" s="86" t="s">
        <v>347</v>
      </c>
      <c r="K6" s="86">
        <v>0.4</v>
      </c>
      <c r="L6" s="88">
        <v>55</v>
      </c>
      <c r="M6" s="88">
        <f t="shared" si="1"/>
        <v>63.249999999999993</v>
      </c>
      <c r="O6" s="86">
        <v>3</v>
      </c>
      <c r="P6" s="87" t="s">
        <v>373</v>
      </c>
      <c r="Q6" s="86" t="s">
        <v>371</v>
      </c>
      <c r="R6" s="88">
        <v>0.8</v>
      </c>
      <c r="S6" s="88">
        <f t="shared" si="2"/>
        <v>0.91999999999999993</v>
      </c>
    </row>
    <row r="7" spans="1:19" x14ac:dyDescent="0.2">
      <c r="A7" s="86">
        <v>4</v>
      </c>
      <c r="B7" s="87" t="s">
        <v>350</v>
      </c>
      <c r="C7" s="86" t="s">
        <v>347</v>
      </c>
      <c r="D7" s="86">
        <v>60</v>
      </c>
      <c r="E7" s="86">
        <v>16.75</v>
      </c>
      <c r="F7" s="88">
        <f t="shared" si="0"/>
        <v>19.262499999999999</v>
      </c>
      <c r="H7" s="86">
        <v>4</v>
      </c>
      <c r="I7" s="87" t="s">
        <v>367</v>
      </c>
      <c r="J7" s="86" t="s">
        <v>347</v>
      </c>
      <c r="K7" s="86">
        <v>2.2000000000000002</v>
      </c>
      <c r="L7" s="88">
        <v>16.75</v>
      </c>
      <c r="M7" s="88">
        <f t="shared" si="1"/>
        <v>19.262499999999999</v>
      </c>
      <c r="O7" s="86">
        <v>4</v>
      </c>
      <c r="P7" s="87" t="s">
        <v>374</v>
      </c>
      <c r="Q7" s="86" t="s">
        <v>375</v>
      </c>
      <c r="R7" s="88">
        <v>6</v>
      </c>
      <c r="S7" s="88">
        <f t="shared" si="2"/>
        <v>6.8999999999999995</v>
      </c>
    </row>
    <row r="8" spans="1:19" x14ac:dyDescent="0.2">
      <c r="A8" s="86">
        <v>5</v>
      </c>
      <c r="B8" s="87" t="s">
        <v>351</v>
      </c>
      <c r="C8" s="86" t="s">
        <v>347</v>
      </c>
      <c r="D8" s="86">
        <v>60</v>
      </c>
      <c r="E8" s="86">
        <v>55</v>
      </c>
      <c r="F8" s="88">
        <f t="shared" si="0"/>
        <v>63.249999999999993</v>
      </c>
      <c r="H8" s="86">
        <v>5</v>
      </c>
      <c r="I8" s="87" t="s">
        <v>368</v>
      </c>
      <c r="J8" s="86" t="s">
        <v>347</v>
      </c>
      <c r="K8" s="86">
        <v>1.5</v>
      </c>
      <c r="L8" s="88">
        <v>2</v>
      </c>
      <c r="M8" s="88">
        <f t="shared" si="1"/>
        <v>2.2999999999999998</v>
      </c>
      <c r="O8" s="86">
        <v>5</v>
      </c>
      <c r="P8" s="87" t="s">
        <v>376</v>
      </c>
      <c r="Q8" s="86" t="s">
        <v>377</v>
      </c>
      <c r="R8" s="88">
        <v>18</v>
      </c>
      <c r="S8" s="88">
        <f t="shared" si="2"/>
        <v>20.7</v>
      </c>
    </row>
    <row r="9" spans="1:19" x14ac:dyDescent="0.2">
      <c r="A9" s="86">
        <v>6</v>
      </c>
      <c r="B9" s="87" t="s">
        <v>352</v>
      </c>
      <c r="C9" s="86" t="s">
        <v>347</v>
      </c>
      <c r="D9" s="86">
        <v>60</v>
      </c>
      <c r="E9" s="86">
        <v>3.35</v>
      </c>
      <c r="F9" s="88">
        <f t="shared" si="0"/>
        <v>3.8524999999999996</v>
      </c>
      <c r="H9" s="86">
        <v>6</v>
      </c>
      <c r="I9" s="87" t="s">
        <v>361</v>
      </c>
      <c r="J9" s="86" t="s">
        <v>362</v>
      </c>
      <c r="K9" s="86"/>
      <c r="L9" s="88">
        <v>510.8</v>
      </c>
      <c r="M9" s="88">
        <f t="shared" si="1"/>
        <v>587.41999999999996</v>
      </c>
      <c r="O9" s="86">
        <v>6</v>
      </c>
      <c r="P9" s="87" t="s">
        <v>378</v>
      </c>
      <c r="Q9" s="86" t="s">
        <v>379</v>
      </c>
      <c r="R9" s="88">
        <v>5</v>
      </c>
      <c r="S9" s="88">
        <f t="shared" si="2"/>
        <v>5.75</v>
      </c>
    </row>
    <row r="10" spans="1:19" x14ac:dyDescent="0.2">
      <c r="A10" s="86">
        <v>7</v>
      </c>
      <c r="B10" s="87" t="s">
        <v>353</v>
      </c>
      <c r="C10" s="86" t="s">
        <v>347</v>
      </c>
      <c r="D10" s="86">
        <v>60</v>
      </c>
      <c r="E10" s="86">
        <v>3.35</v>
      </c>
      <c r="F10" s="88">
        <f t="shared" si="0"/>
        <v>3.8524999999999996</v>
      </c>
      <c r="O10" s="86">
        <v>7</v>
      </c>
      <c r="P10" s="87" t="s">
        <v>380</v>
      </c>
      <c r="Q10" s="86" t="s">
        <v>379</v>
      </c>
      <c r="R10" s="88">
        <v>2</v>
      </c>
      <c r="S10" s="88">
        <f t="shared" si="2"/>
        <v>2.2999999999999998</v>
      </c>
    </row>
    <row r="11" spans="1:19" x14ac:dyDescent="0.2">
      <c r="A11" s="86">
        <v>8</v>
      </c>
      <c r="B11" s="87" t="s">
        <v>354</v>
      </c>
      <c r="C11" s="86" t="s">
        <v>347</v>
      </c>
      <c r="D11" s="86">
        <v>60</v>
      </c>
      <c r="E11" s="86">
        <v>16.75</v>
      </c>
      <c r="F11" s="88">
        <f t="shared" si="0"/>
        <v>19.262499999999999</v>
      </c>
    </row>
    <row r="12" spans="1:19" x14ac:dyDescent="0.2">
      <c r="A12" s="86">
        <v>9</v>
      </c>
      <c r="B12" s="87" t="s">
        <v>355</v>
      </c>
      <c r="C12" s="86" t="s">
        <v>347</v>
      </c>
      <c r="D12" s="86">
        <v>60</v>
      </c>
      <c r="E12" s="86">
        <v>16.75</v>
      </c>
      <c r="F12" s="88">
        <f t="shared" si="0"/>
        <v>19.262499999999999</v>
      </c>
    </row>
    <row r="13" spans="1:19" x14ac:dyDescent="0.2">
      <c r="A13" s="86">
        <v>10</v>
      </c>
      <c r="B13" s="87" t="s">
        <v>356</v>
      </c>
      <c r="C13" s="86" t="s">
        <v>357</v>
      </c>
      <c r="D13" s="86">
        <v>30</v>
      </c>
      <c r="E13" s="86">
        <v>67</v>
      </c>
      <c r="F13" s="88">
        <f t="shared" si="0"/>
        <v>77.05</v>
      </c>
    </row>
    <row r="14" spans="1:19" x14ac:dyDescent="0.2">
      <c r="A14" s="86">
        <v>11</v>
      </c>
      <c r="B14" s="87" t="s">
        <v>358</v>
      </c>
      <c r="C14" s="86" t="s">
        <v>347</v>
      </c>
      <c r="D14" s="86">
        <v>60</v>
      </c>
      <c r="E14" s="86">
        <v>9.3000000000000007</v>
      </c>
      <c r="F14" s="88">
        <f t="shared" si="0"/>
        <v>10.695</v>
      </c>
    </row>
    <row r="15" spans="1:19" x14ac:dyDescent="0.2">
      <c r="A15" s="86">
        <v>12</v>
      </c>
      <c r="B15" s="87" t="s">
        <v>359</v>
      </c>
      <c r="C15" s="86" t="s">
        <v>347</v>
      </c>
      <c r="D15" s="86">
        <v>36</v>
      </c>
      <c r="E15" s="86">
        <v>16.75</v>
      </c>
      <c r="F15" s="88">
        <f t="shared" si="0"/>
        <v>19.262499999999999</v>
      </c>
    </row>
    <row r="16" spans="1:19" x14ac:dyDescent="0.2">
      <c r="A16" s="86">
        <v>13</v>
      </c>
      <c r="B16" s="87" t="s">
        <v>360</v>
      </c>
      <c r="C16" s="86" t="s">
        <v>347</v>
      </c>
      <c r="D16" s="86">
        <v>36</v>
      </c>
      <c r="E16" s="86">
        <v>16.75</v>
      </c>
      <c r="F16" s="88">
        <f t="shared" si="0"/>
        <v>19.262499999999999</v>
      </c>
    </row>
    <row r="17" spans="1:6" s="82" customFormat="1" x14ac:dyDescent="0.2">
      <c r="A17" s="86">
        <v>14</v>
      </c>
      <c r="B17" s="87" t="s">
        <v>361</v>
      </c>
      <c r="C17" s="86" t="s">
        <v>362</v>
      </c>
      <c r="D17" s="86"/>
      <c r="E17" s="86">
        <v>151.6</v>
      </c>
      <c r="F17" s="88">
        <f t="shared" si="0"/>
        <v>174.33999999999997</v>
      </c>
    </row>
    <row r="18" spans="1:6" s="82" customFormat="1" x14ac:dyDescent="0.2">
      <c r="F18" s="83"/>
    </row>
  </sheetData>
  <mergeCells count="3">
    <mergeCell ref="H1:M1"/>
    <mergeCell ref="O1:S1"/>
    <mergeCell ref="A1:F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8"/>
  <sheetViews>
    <sheetView workbookViewId="0">
      <selection activeCell="F4" sqref="F4"/>
    </sheetView>
  </sheetViews>
  <sheetFormatPr defaultColWidth="9.140625" defaultRowHeight="15.75" x14ac:dyDescent="0.2"/>
  <cols>
    <col min="1" max="1" width="5.140625" style="82" bestFit="1" customWidth="1"/>
    <col min="2" max="2" width="31" style="82" customWidth="1"/>
    <col min="3" max="3" width="8" style="82" bestFit="1" customWidth="1"/>
    <col min="4" max="4" width="10.42578125" style="82" bestFit="1" customWidth="1"/>
    <col min="5" max="5" width="11.28515625" style="82" bestFit="1" customWidth="1"/>
    <col min="6" max="6" width="16.42578125" style="83" bestFit="1" customWidth="1"/>
    <col min="7" max="7" width="9.140625" style="82"/>
    <col min="8" max="8" width="5.140625" style="82" bestFit="1" customWidth="1"/>
    <col min="9" max="9" width="20.5703125" style="82" bestFit="1" customWidth="1"/>
    <col min="10" max="10" width="8" style="82" bestFit="1" customWidth="1"/>
    <col min="11" max="11" width="7.28515625" style="82" bestFit="1" customWidth="1"/>
    <col min="12" max="12" width="11.28515625" style="83" bestFit="1" customWidth="1"/>
    <col min="13" max="13" width="16.140625" style="83" bestFit="1" customWidth="1"/>
    <col min="14" max="14" width="9.140625" style="82"/>
    <col min="15" max="15" width="5.140625" style="82" bestFit="1" customWidth="1"/>
    <col min="16" max="16" width="18.42578125" style="82" bestFit="1" customWidth="1"/>
    <col min="17" max="17" width="8" style="82" bestFit="1" customWidth="1"/>
    <col min="18" max="18" width="15.85546875" style="83" bestFit="1" customWidth="1"/>
    <col min="19" max="19" width="16" style="83" customWidth="1"/>
    <col min="20" max="16384" width="9.140625" style="82"/>
  </cols>
  <sheetData>
    <row r="1" spans="1:19" s="89" customFormat="1" x14ac:dyDescent="0.2">
      <c r="A1" s="164" t="s">
        <v>381</v>
      </c>
      <c r="B1" s="164"/>
      <c r="C1" s="164"/>
      <c r="D1" s="164"/>
      <c r="E1" s="164"/>
      <c r="F1" s="164"/>
      <c r="H1" s="164" t="s">
        <v>382</v>
      </c>
      <c r="I1" s="164"/>
      <c r="J1" s="164"/>
      <c r="K1" s="164"/>
      <c r="L1" s="164"/>
      <c r="M1" s="164"/>
      <c r="O1" s="164" t="s">
        <v>383</v>
      </c>
      <c r="P1" s="164"/>
      <c r="Q1" s="164"/>
      <c r="R1" s="164"/>
      <c r="S1" s="164"/>
    </row>
    <row r="3" spans="1:19" ht="52.5" customHeight="1" x14ac:dyDescent="0.2">
      <c r="A3" s="84" t="s">
        <v>0</v>
      </c>
      <c r="B3" s="84" t="s">
        <v>344</v>
      </c>
      <c r="C3" s="84" t="s">
        <v>345</v>
      </c>
      <c r="D3" s="84" t="s">
        <v>397</v>
      </c>
      <c r="E3" s="84" t="s">
        <v>398</v>
      </c>
      <c r="F3" s="85" t="s">
        <v>395</v>
      </c>
      <c r="H3" s="84" t="s">
        <v>0</v>
      </c>
      <c r="I3" s="84" t="s">
        <v>363</v>
      </c>
      <c r="J3" s="84" t="s">
        <v>345</v>
      </c>
      <c r="K3" s="84" t="s">
        <v>399</v>
      </c>
      <c r="L3" s="85" t="s">
        <v>398</v>
      </c>
      <c r="M3" s="85" t="s">
        <v>395</v>
      </c>
      <c r="O3" s="84" t="s">
        <v>0</v>
      </c>
      <c r="P3" s="84" t="s">
        <v>369</v>
      </c>
      <c r="Q3" s="84" t="s">
        <v>345</v>
      </c>
      <c r="R3" s="85" t="s">
        <v>398</v>
      </c>
      <c r="S3" s="85" t="s">
        <v>395</v>
      </c>
    </row>
    <row r="4" spans="1:19" x14ac:dyDescent="0.2">
      <c r="A4" s="86">
        <v>1</v>
      </c>
      <c r="B4" s="87" t="s">
        <v>346</v>
      </c>
      <c r="C4" s="86" t="s">
        <v>347</v>
      </c>
      <c r="D4" s="86">
        <v>60</v>
      </c>
      <c r="E4" s="86">
        <v>217</v>
      </c>
      <c r="F4" s="88">
        <f>E4*(1+0.04*(13-10))</f>
        <v>243.04000000000002</v>
      </c>
      <c r="H4" s="86">
        <v>1</v>
      </c>
      <c r="I4" s="87" t="s">
        <v>365</v>
      </c>
      <c r="J4" s="86" t="s">
        <v>347</v>
      </c>
      <c r="K4" s="86">
        <v>0.5</v>
      </c>
      <c r="L4" s="88">
        <v>2</v>
      </c>
      <c r="M4" s="88">
        <f>L4*(1+0.04*(13-10))</f>
        <v>2.2400000000000002</v>
      </c>
      <c r="O4" s="86">
        <v>1</v>
      </c>
      <c r="P4" s="87" t="s">
        <v>372</v>
      </c>
      <c r="Q4" s="86" t="s">
        <v>371</v>
      </c>
      <c r="R4" s="88">
        <v>0.2</v>
      </c>
      <c r="S4" s="88">
        <f>R4*(1+0.04*(13-10))</f>
        <v>0.22400000000000003</v>
      </c>
    </row>
    <row r="5" spans="1:19" x14ac:dyDescent="0.2">
      <c r="A5" s="86">
        <v>2</v>
      </c>
      <c r="B5" s="87" t="s">
        <v>348</v>
      </c>
      <c r="C5" s="86" t="s">
        <v>347</v>
      </c>
      <c r="D5" s="86">
        <v>60</v>
      </c>
      <c r="E5" s="86">
        <v>217</v>
      </c>
      <c r="F5" s="88">
        <f t="shared" ref="F5:F17" si="0">E5*(1+0.04*(13-10))</f>
        <v>243.04000000000002</v>
      </c>
      <c r="H5" s="86">
        <v>2</v>
      </c>
      <c r="I5" s="87" t="s">
        <v>364</v>
      </c>
      <c r="J5" s="86" t="s">
        <v>347</v>
      </c>
      <c r="K5" s="86">
        <v>0.5</v>
      </c>
      <c r="L5" s="88">
        <v>2</v>
      </c>
      <c r="M5" s="88">
        <f t="shared" ref="M5:M10" si="1">L5*(1+0.04*(13-10))</f>
        <v>2.2400000000000002</v>
      </c>
      <c r="O5" s="86">
        <v>2</v>
      </c>
      <c r="P5" s="87" t="s">
        <v>370</v>
      </c>
      <c r="Q5" s="86" t="s">
        <v>371</v>
      </c>
      <c r="R5" s="88">
        <v>0.5</v>
      </c>
      <c r="S5" s="88">
        <f t="shared" ref="S5:S10" si="2">R5*(1+0.04*(13-10))</f>
        <v>0.56000000000000005</v>
      </c>
    </row>
    <row r="6" spans="1:19" x14ac:dyDescent="0.2">
      <c r="A6" s="86">
        <v>3</v>
      </c>
      <c r="B6" s="87" t="s">
        <v>349</v>
      </c>
      <c r="C6" s="86" t="s">
        <v>347</v>
      </c>
      <c r="D6" s="86">
        <v>60</v>
      </c>
      <c r="E6" s="86">
        <v>217</v>
      </c>
      <c r="F6" s="88">
        <f t="shared" si="0"/>
        <v>243.04000000000002</v>
      </c>
      <c r="H6" s="86">
        <v>3</v>
      </c>
      <c r="I6" s="87" t="s">
        <v>366</v>
      </c>
      <c r="J6" s="86" t="s">
        <v>347</v>
      </c>
      <c r="K6" s="86">
        <v>0.4</v>
      </c>
      <c r="L6" s="88">
        <v>206</v>
      </c>
      <c r="M6" s="88">
        <f t="shared" si="1"/>
        <v>230.72000000000003</v>
      </c>
      <c r="O6" s="86">
        <v>3</v>
      </c>
      <c r="P6" s="87" t="s">
        <v>373</v>
      </c>
      <c r="Q6" s="86" t="s">
        <v>371</v>
      </c>
      <c r="R6" s="88">
        <v>0.15</v>
      </c>
      <c r="S6" s="88">
        <f t="shared" si="2"/>
        <v>0.16800000000000001</v>
      </c>
    </row>
    <row r="7" spans="1:19" x14ac:dyDescent="0.2">
      <c r="A7" s="86">
        <v>4</v>
      </c>
      <c r="B7" s="87" t="s">
        <v>350</v>
      </c>
      <c r="C7" s="86" t="s">
        <v>347</v>
      </c>
      <c r="D7" s="86">
        <v>60</v>
      </c>
      <c r="E7" s="86">
        <v>54.25</v>
      </c>
      <c r="F7" s="88">
        <f t="shared" si="0"/>
        <v>60.760000000000005</v>
      </c>
      <c r="H7" s="86">
        <v>4</v>
      </c>
      <c r="I7" s="87" t="s">
        <v>367</v>
      </c>
      <c r="J7" s="86" t="s">
        <v>347</v>
      </c>
      <c r="K7" s="86">
        <v>2.2000000000000002</v>
      </c>
      <c r="L7" s="88">
        <v>54.25</v>
      </c>
      <c r="M7" s="88">
        <f t="shared" si="1"/>
        <v>60.760000000000005</v>
      </c>
      <c r="O7" s="86">
        <v>4</v>
      </c>
      <c r="P7" s="87" t="s">
        <v>374</v>
      </c>
      <c r="Q7" s="86" t="s">
        <v>375</v>
      </c>
      <c r="R7" s="88">
        <v>2</v>
      </c>
      <c r="S7" s="88">
        <f t="shared" si="2"/>
        <v>2.2400000000000002</v>
      </c>
    </row>
    <row r="8" spans="1:19" x14ac:dyDescent="0.2">
      <c r="A8" s="86">
        <v>5</v>
      </c>
      <c r="B8" s="87" t="s">
        <v>351</v>
      </c>
      <c r="C8" s="86" t="s">
        <v>347</v>
      </c>
      <c r="D8" s="86">
        <v>60</v>
      </c>
      <c r="E8" s="86">
        <v>206</v>
      </c>
      <c r="F8" s="88">
        <f t="shared" si="0"/>
        <v>230.72000000000003</v>
      </c>
      <c r="H8" s="86">
        <v>5</v>
      </c>
      <c r="I8" s="87" t="s">
        <v>400</v>
      </c>
      <c r="J8" s="86" t="s">
        <v>347</v>
      </c>
      <c r="K8" s="86">
        <v>0.5</v>
      </c>
      <c r="L8" s="88">
        <v>2</v>
      </c>
      <c r="M8" s="88">
        <f t="shared" si="1"/>
        <v>2.2400000000000002</v>
      </c>
      <c r="O8" s="86">
        <v>5</v>
      </c>
      <c r="P8" s="87" t="s">
        <v>376</v>
      </c>
      <c r="Q8" s="86" t="s">
        <v>377</v>
      </c>
      <c r="R8" s="88">
        <v>5</v>
      </c>
      <c r="S8" s="88">
        <f t="shared" si="2"/>
        <v>5.6000000000000005</v>
      </c>
    </row>
    <row r="9" spans="1:19" x14ac:dyDescent="0.2">
      <c r="A9" s="86">
        <v>6</v>
      </c>
      <c r="B9" s="87" t="s">
        <v>352</v>
      </c>
      <c r="C9" s="86" t="s">
        <v>347</v>
      </c>
      <c r="D9" s="86">
        <v>60</v>
      </c>
      <c r="E9" s="86">
        <v>16.28</v>
      </c>
      <c r="F9" s="88">
        <f t="shared" si="0"/>
        <v>18.233600000000003</v>
      </c>
      <c r="H9" s="86">
        <v>6</v>
      </c>
      <c r="I9" s="87" t="s">
        <v>368</v>
      </c>
      <c r="J9" s="86" t="s">
        <v>347</v>
      </c>
      <c r="K9" s="86">
        <v>1.5</v>
      </c>
      <c r="L9" s="88">
        <v>2</v>
      </c>
      <c r="M9" s="88">
        <f t="shared" si="1"/>
        <v>2.2400000000000002</v>
      </c>
      <c r="O9" s="86">
        <v>6</v>
      </c>
      <c r="P9" s="87" t="s">
        <v>378</v>
      </c>
      <c r="Q9" s="86" t="s">
        <v>379</v>
      </c>
      <c r="R9" s="88">
        <v>1</v>
      </c>
      <c r="S9" s="88">
        <f t="shared" si="2"/>
        <v>1.1200000000000001</v>
      </c>
    </row>
    <row r="10" spans="1:19" x14ac:dyDescent="0.2">
      <c r="A10" s="86">
        <v>7</v>
      </c>
      <c r="B10" s="87" t="s">
        <v>353</v>
      </c>
      <c r="C10" s="86" t="s">
        <v>347</v>
      </c>
      <c r="D10" s="86">
        <v>60</v>
      </c>
      <c r="E10" s="86">
        <v>16.28</v>
      </c>
      <c r="F10" s="88">
        <f t="shared" si="0"/>
        <v>18.233600000000003</v>
      </c>
      <c r="H10" s="86">
        <v>7</v>
      </c>
      <c r="I10" s="87" t="s">
        <v>361</v>
      </c>
      <c r="J10" s="86" t="s">
        <v>362</v>
      </c>
      <c r="K10" s="86"/>
      <c r="L10" s="88">
        <v>1646</v>
      </c>
      <c r="M10" s="88">
        <f t="shared" si="1"/>
        <v>1843.5200000000002</v>
      </c>
      <c r="O10" s="86">
        <v>7</v>
      </c>
      <c r="P10" s="87" t="s">
        <v>380</v>
      </c>
      <c r="Q10" s="86" t="s">
        <v>379</v>
      </c>
      <c r="R10" s="88">
        <v>0.2</v>
      </c>
      <c r="S10" s="88">
        <f t="shared" si="2"/>
        <v>0.22400000000000003</v>
      </c>
    </row>
    <row r="11" spans="1:19" x14ac:dyDescent="0.2">
      <c r="A11" s="86">
        <v>8</v>
      </c>
      <c r="B11" s="87" t="s">
        <v>354</v>
      </c>
      <c r="C11" s="86" t="s">
        <v>347</v>
      </c>
      <c r="D11" s="86">
        <v>60</v>
      </c>
      <c r="E11" s="86">
        <v>54.25</v>
      </c>
      <c r="F11" s="88">
        <f t="shared" si="0"/>
        <v>60.760000000000005</v>
      </c>
    </row>
    <row r="12" spans="1:19" x14ac:dyDescent="0.2">
      <c r="A12" s="86">
        <v>9</v>
      </c>
      <c r="B12" s="87" t="s">
        <v>355</v>
      </c>
      <c r="C12" s="86" t="s">
        <v>347</v>
      </c>
      <c r="D12" s="86">
        <v>60</v>
      </c>
      <c r="E12" s="86">
        <v>54.25</v>
      </c>
      <c r="F12" s="88">
        <f t="shared" si="0"/>
        <v>60.760000000000005</v>
      </c>
    </row>
    <row r="13" spans="1:19" x14ac:dyDescent="0.2">
      <c r="A13" s="86">
        <v>10</v>
      </c>
      <c r="B13" s="87" t="s">
        <v>356</v>
      </c>
      <c r="C13" s="86" t="s">
        <v>357</v>
      </c>
      <c r="D13" s="86">
        <v>30</v>
      </c>
      <c r="E13" s="86">
        <v>217</v>
      </c>
      <c r="F13" s="88">
        <f t="shared" si="0"/>
        <v>243.04000000000002</v>
      </c>
    </row>
    <row r="14" spans="1:19" x14ac:dyDescent="0.2">
      <c r="A14" s="86">
        <v>11</v>
      </c>
      <c r="B14" s="87" t="s">
        <v>358</v>
      </c>
      <c r="C14" s="86" t="s">
        <v>347</v>
      </c>
      <c r="D14" s="86">
        <v>60</v>
      </c>
      <c r="E14" s="86">
        <v>18.600000000000001</v>
      </c>
      <c r="F14" s="88">
        <f t="shared" si="0"/>
        <v>20.832000000000004</v>
      </c>
    </row>
    <row r="15" spans="1:19" x14ac:dyDescent="0.2">
      <c r="A15" s="86">
        <v>12</v>
      </c>
      <c r="B15" s="87" t="s">
        <v>359</v>
      </c>
      <c r="C15" s="86" t="s">
        <v>347</v>
      </c>
      <c r="D15" s="86">
        <v>36</v>
      </c>
      <c r="E15" s="86">
        <v>108.5</v>
      </c>
      <c r="F15" s="88">
        <f t="shared" si="0"/>
        <v>121.52000000000001</v>
      </c>
    </row>
    <row r="16" spans="1:19" x14ac:dyDescent="0.2">
      <c r="A16" s="86">
        <v>13</v>
      </c>
      <c r="B16" s="87" t="s">
        <v>360</v>
      </c>
      <c r="C16" s="86" t="s">
        <v>347</v>
      </c>
      <c r="D16" s="86">
        <v>36</v>
      </c>
      <c r="E16" s="86">
        <v>55.8</v>
      </c>
      <c r="F16" s="88">
        <f t="shared" si="0"/>
        <v>62.496000000000002</v>
      </c>
    </row>
    <row r="17" spans="1:19" x14ac:dyDescent="0.2">
      <c r="A17" s="86">
        <v>14</v>
      </c>
      <c r="B17" s="87" t="s">
        <v>361</v>
      </c>
      <c r="C17" s="86" t="s">
        <v>362</v>
      </c>
      <c r="D17" s="86"/>
      <c r="E17" s="86">
        <v>585.9</v>
      </c>
      <c r="F17" s="88">
        <f t="shared" si="0"/>
        <v>656.20800000000008</v>
      </c>
      <c r="L17" s="82"/>
      <c r="M17" s="82"/>
      <c r="R17" s="82"/>
      <c r="S17" s="82"/>
    </row>
    <row r="18" spans="1:19" x14ac:dyDescent="0.2">
      <c r="L18" s="82"/>
      <c r="M18" s="82"/>
      <c r="R18" s="82"/>
      <c r="S18" s="82"/>
    </row>
  </sheetData>
  <mergeCells count="3">
    <mergeCell ref="A1:F1"/>
    <mergeCell ref="H1:M1"/>
    <mergeCell ref="O1:S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TK XÃ</vt:lpstr>
      <vt:lpstr>TK HUYỆN</vt:lpstr>
      <vt:lpstr>TK TỈNH</vt:lpstr>
      <vt:lpstr>KK XÃ</vt:lpstr>
      <vt:lpstr>KK HUYỆN</vt:lpstr>
      <vt:lpstr>KK TỈNH</vt:lpstr>
      <vt:lpstr>KK CHUYÊN ĐỀ</vt:lpstr>
      <vt:lpstr>DC,TB,VL TK TINH</vt:lpstr>
      <vt:lpstr>DC,TB,VT KK TINH</vt:lpstr>
      <vt:lpstr>DC,TB,VT BDHT TINH</vt:lpstr>
      <vt:lpstr>'KK CHUYÊN ĐỀ'!Print_Titles</vt:lpstr>
      <vt:lpstr>'KK HUYỆN'!Print_Titles</vt:lpstr>
      <vt:lpstr>'KK TỈNH'!Print_Titles</vt:lpstr>
      <vt:lpstr>'KK XÃ'!Print_Titles</vt:lpstr>
      <vt:lpstr>'TK HUYỆN'!Print_Titles</vt:lpstr>
      <vt:lpstr>'TK TỈNH'!Print_Titles</vt:lpstr>
      <vt:lpstr>'TK XÃ'!Print_Titles</vt:lpstr>
      <vt:lpstr>'KK XÃ'!tc_22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liem-pcne</dc:creator>
  <cp:lastModifiedBy>Admin</cp:lastModifiedBy>
  <cp:lastPrinted>2024-12-16T06:27:30Z</cp:lastPrinted>
  <dcterms:created xsi:type="dcterms:W3CDTF">2024-12-02T09:01:01Z</dcterms:created>
  <dcterms:modified xsi:type="dcterms:W3CDTF">2024-12-16T07:01:40Z</dcterms:modified>
</cp:coreProperties>
</file>