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E:\TRUONG\2025\Phí khai thác 2025\Phí khai thác 7-2025\"/>
    </mc:Choice>
  </mc:AlternateContent>
  <xr:revisionPtr revIDLastSave="0" documentId="13_ncr:1_{4FCE685E-D2F7-48AD-82DF-1E0D86FFDF98}" xr6:coauthVersionLast="47" xr6:coauthVersionMax="47" xr10:uidLastSave="{00000000-0000-0000-0000-000000000000}"/>
  <bookViews>
    <workbookView xWindow="-120" yWindow="-120" windowWidth="29040" windowHeight="15720" tabRatio="376" xr2:uid="{00000000-000D-0000-FFFF-FFFF00000000}"/>
  </bookViews>
  <sheets>
    <sheet name="Du toanthu chi-KL" sheetId="23" r:id="rId1"/>
    <sheet name="dongiathu" sheetId="25" state="hidden" r:id="rId2"/>
  </sheets>
  <externalReferences>
    <externalReference r:id="rId3"/>
  </externalReferences>
  <definedNames>
    <definedName name="_Fill" hidden="1">#REF!</definedName>
    <definedName name="aí6">'[1]DG Tong hop'!#REF!</definedName>
    <definedName name="_xlnm.Print_Area" localSheetId="0">'Du toanthu chi-KL'!$A$1:$G$25</definedName>
    <definedName name="_xlnm.Print_Titles" localSheetId="1">dongiathu!$7:$7</definedName>
    <definedName name="_xlnm.Print_Titles" localSheetId="0">'Du toanthu chi-KL'!$3:$3</definedName>
  </definedNames>
  <calcPr calcId="191029"/>
</workbook>
</file>

<file path=xl/calcChain.xml><?xml version="1.0" encoding="utf-8"?>
<calcChain xmlns="http://schemas.openxmlformats.org/spreadsheetml/2006/main">
  <c r="F4" i="23" l="1"/>
  <c r="F14" i="23"/>
  <c r="F16" i="23"/>
  <c r="D4" i="23" l="1"/>
  <c r="F13" i="23"/>
  <c r="F12" i="23"/>
  <c r="F11" i="23"/>
  <c r="F10" i="23"/>
  <c r="F9" i="23"/>
  <c r="F6" i="23"/>
  <c r="F7" i="23"/>
  <c r="F8" i="23"/>
  <c r="F5" i="23"/>
  <c r="AA16" i="25"/>
  <c r="Z16" i="25"/>
  <c r="Y16" i="25"/>
  <c r="X16" i="25"/>
  <c r="AA15" i="25"/>
  <c r="Z15" i="25"/>
  <c r="Y15" i="25"/>
  <c r="X15" i="25"/>
  <c r="AA13" i="25"/>
  <c r="Z13" i="25"/>
  <c r="Y13" i="25"/>
  <c r="X13" i="25"/>
  <c r="AA11" i="25"/>
  <c r="Z11" i="25"/>
  <c r="Y11" i="25"/>
  <c r="X11" i="25"/>
  <c r="AA10" i="25"/>
  <c r="Z10" i="25"/>
  <c r="Y10" i="25"/>
  <c r="X10" i="25"/>
  <c r="AA8" i="25"/>
  <c r="Z8" i="25"/>
  <c r="Y8" i="25"/>
  <c r="X8" i="25"/>
  <c r="F23" i="23" l="1"/>
  <c r="F15" i="23" s="1"/>
  <c r="F24" i="23" l="1"/>
  <c r="F25" i="23"/>
</calcChain>
</file>

<file path=xl/sharedStrings.xml><?xml version="1.0" encoding="utf-8"?>
<sst xmlns="http://schemas.openxmlformats.org/spreadsheetml/2006/main" count="90" uniqueCount="69">
  <si>
    <t>STT</t>
  </si>
  <si>
    <t>Ghi chú</t>
  </si>
  <si>
    <t>Nội dung</t>
  </si>
  <si>
    <t>ĐVT</t>
  </si>
  <si>
    <t>C</t>
  </si>
  <si>
    <t>CHÊNH LỆCH THU CHI</t>
  </si>
  <si>
    <t>D</t>
  </si>
  <si>
    <t>SO SÁNH CHI/THU</t>
  </si>
  <si>
    <t>Stt</t>
  </si>
  <si>
    <t>Đơn vị tính</t>
  </si>
  <si>
    <t>Mức thu/chi</t>
  </si>
  <si>
    <t>Thành tiền
(đồng)</t>
  </si>
  <si>
    <t>A</t>
  </si>
  <si>
    <t>TỔNG THU</t>
  </si>
  <si>
    <t>B</t>
  </si>
  <si>
    <t>DỰ TOÁN CHI</t>
  </si>
  <si>
    <t>I</t>
  </si>
  <si>
    <t>ỦY BAN NHÂN DÂN</t>
  </si>
  <si>
    <t>CỘNG HÒA XÃ HỘI CHỦ NGHĨA VIỆT NAM</t>
  </si>
  <si>
    <t>Độc lập -Tự do - Hạnh phúc</t>
  </si>
  <si>
    <t xml:space="preserve">Ghi chú: </t>
  </si>
  <si>
    <t>Khối lượng</t>
  </si>
  <si>
    <t>II</t>
  </si>
  <si>
    <t>Chi phí trực tiếp</t>
  </si>
  <si>
    <t>Chi phí nhân công</t>
  </si>
  <si>
    <t>Chi phí vật tư</t>
  </si>
  <si>
    <t>Công cụ, dụng cụ,</t>
  </si>
  <si>
    <t>Chi phí điện năng</t>
  </si>
  <si>
    <t>Chi phí khấu hao máy móc</t>
  </si>
  <si>
    <t>Phụ lục số 01</t>
  </si>
  <si>
    <t>Chi phí chung</t>
  </si>
  <si>
    <t>BIỂU MỨC THU PHÍ KHAI THÁC VÀ SỬ DỤNG TÀI LIỆU ĐẤT ĐAI</t>
  </si>
  <si>
    <t>LOẠI TÀI LIỆU</t>
  </si>
  <si>
    <t>VPĐK</t>
  </si>
  <si>
    <t>TTCNTT</t>
  </si>
  <si>
    <t xml:space="preserve">VPĐK </t>
  </si>
  <si>
    <t>MỨC THU (Đồng)</t>
  </si>
  <si>
    <t>BẢNG TÍNH THEO TT 56/2024/TT-BTC</t>
  </si>
  <si>
    <t>MỨC THU PHÍ NỘP HỒ SƠ TRỰC TIẾP (Đồng) lương cơ sở 1.800.000 đồng</t>
  </si>
  <si>
    <t>MỨC THU PHÍ NỘP HỒ SƠ TRỰC TIẾP (Đồng) Nghị quyết 15/2020/NQ-HĐND</t>
  </si>
  <si>
    <t>So sánh</t>
  </si>
  <si>
    <t>Giấy chứng nhận scan (quét)</t>
  </si>
  <si>
    <t>GCN tính theo Mục I.7, các giấy tờ còn lại tính theo Mục I.9</t>
  </si>
  <si>
    <t>Trang tài liệu scan (quét)</t>
  </si>
  <si>
    <t>Mức thu áp dụng cho 05 trang tài liệu đầu tiên. Từ trang thứ 06 trở đi thì mức thu là 900 đồng/trang.</t>
  </si>
  <si>
    <t>GCN tính theo Mục I.7, các giấy tờ còn lại tính theo Mục III.5</t>
  </si>
  <si>
    <t>GCN tính theo Mục I.7, các giấy tờ còn lại tính theo Mục I.8; I.9</t>
  </si>
  <si>
    <t>tính theo Mục II.5</t>
  </si>
  <si>
    <t>tính theo Mục IV.1</t>
  </si>
  <si>
    <t>Thửa</t>
  </si>
  <si>
    <t>- Mức thu phí quy định tại Phụ lục này chưa bao gồm chi phí vật tư (in kết quả, sao chép dữ liệu), chuyển kết quả của cơ quan cung cấp thông tin, dữ liệu đất đai cho người nộp phí.</t>
  </si>
  <si>
    <t>Chi phí thuê và sửa chữa máy móc, thiết bị, nhà làm việc,..</t>
  </si>
  <si>
    <t xml:space="preserve">Phụ lục </t>
  </si>
  <si>
    <t>Thông tin thửa đất (đầy đủ thông tin về người sử dụng hoặc quản lý hoặc sở hữu tài sản gắn liền với đất)</t>
  </si>
  <si>
    <t>Thông tin thửa đất không bao gồm thông tin về người sử dụng hoặc quản lý hoặc sở hữu tài sản gắn liền với đất</t>
  </si>
  <si>
    <t>Bản đồ địa chính</t>
  </si>
  <si>
    <t>Bản sao, trích sao Giấy chứng nhận quyền sử dụng đất, quyền sở hữu tài sản gắn liền với đất</t>
  </si>
  <si>
    <t>Hồ sơ đăng ký đất đai</t>
  </si>
  <si>
    <t>Mảnh tỷ lệ 1: 500</t>
  </si>
  <si>
    <t>Mảnh tỷ lệ 1: 1000</t>
  </si>
  <si>
    <t>Mảnh tỷ lệ 1: 2000</t>
  </si>
  <si>
    <t>Mảnh tỷ lệ 1: 5000</t>
  </si>
  <si>
    <t>Mảnh tỷ lệ 1: 10000</t>
  </si>
  <si>
    <t>TỈNH QUẢNG NGÃI</t>
  </si>
  <si>
    <t>(Kèm theo Tờ trình số           /TTr-UBND ngày            tháng        năm 2025
của Ủy ban nhân dân tỉnh Quảng Ngãi)</t>
  </si>
  <si>
    <t xml:space="preserve">Cơ sở dữ liệu hồ sơ đất đai </t>
  </si>
  <si>
    <t>Trang tài liệu scan (quét) hoặc trang tài liệu số</t>
  </si>
  <si>
    <t>Phụ lục  01</t>
  </si>
  <si>
    <r>
      <t xml:space="preserve">DỰ TOÁN THU CHI 01 NĂM
PHÍ KHAI THÁC VÀ SỬ DỤNG TÀI LIỆU ĐẤT ĐAI
</t>
    </r>
    <r>
      <rPr>
        <i/>
        <sz val="14"/>
        <rFont val="Times New Roman"/>
        <family val="1"/>
      </rPr>
      <t>(Kèm theo Đề án phí khai thác và sử dụng tài liệu đất đai)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</si>
</sst>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_(* #,##0_);_(* \(#,##0\);_(* &quot;-&quot;??_);_(@_)"/>
    <numFmt numFmtId="167" formatCode="_(* #,##0.0_);_(* \(#,##0.0\);_(* &quot;-&quot;?_);_(@_)"/>
    <numFmt numFmtId="168" formatCode="_(* #.##0.00_);_(* \(#.##0.00\);_(* &quot;-&quot;??_);_(@_)"/>
    <numFmt numFmtId="169" formatCode="_(* #.##0_);_(* \(#.##0\);_(* &quot;-&quot;_);_(@_)"/>
  </numFmts>
  <fonts count="40" x14ac:knownFonts="1">
    <font>
      <sz val="14"/>
      <color theme="1"/>
      <name val="Times New Roman"/>
      <family val="2"/>
    </font>
    <font>
      <sz val="8"/>
      <color indexed="8"/>
      <name val="Arial"/>
      <family val="2"/>
    </font>
    <font>
      <sz val="10"/>
      <name val="Arial"/>
      <family val="2"/>
    </font>
    <font>
      <b/>
      <sz val="13"/>
      <name val="Times New Roman"/>
      <family val="1"/>
    </font>
    <font>
      <sz val="14"/>
      <name val="Times New Roman"/>
      <family val="1"/>
    </font>
    <font>
      <b/>
      <sz val="14"/>
      <name val="Times New Roman"/>
      <family val="1"/>
    </font>
    <font>
      <sz val="11"/>
      <color indexed="8"/>
      <name val="Calibri"/>
      <family val="2"/>
    </font>
    <font>
      <b/>
      <sz val="14"/>
      <color indexed="8"/>
      <name val="Times New Roman"/>
      <family val="1"/>
    </font>
    <font>
      <b/>
      <sz val="12"/>
      <name val="Times New Roman"/>
      <family val="1"/>
    </font>
    <font>
      <i/>
      <sz val="13"/>
      <name val="Times New Roman"/>
      <family val="1"/>
    </font>
    <font>
      <b/>
      <i/>
      <sz val="14"/>
      <name val="Times New Roman"/>
      <family val="1"/>
    </font>
    <font>
      <sz val="12"/>
      <name val="Times New Roman"/>
      <family val="1"/>
    </font>
    <font>
      <i/>
      <sz val="14"/>
      <name val="Times New Roman"/>
      <family val="1"/>
    </font>
    <font>
      <sz val="14"/>
      <color indexed="8"/>
      <name val="Times New Roman"/>
      <family val="1"/>
    </font>
    <font>
      <b/>
      <i/>
      <sz val="12"/>
      <name val="Times New Roman"/>
      <family val="1"/>
    </font>
    <font>
      <i/>
      <sz val="14"/>
      <color indexed="8"/>
      <name val="Times New Roman"/>
      <family val="1"/>
    </font>
    <font>
      <sz val="12"/>
      <color indexed="8"/>
      <name val="Times New Roman"/>
      <family val="1"/>
    </font>
    <font>
      <sz val="10"/>
      <name val="Times New Roman"/>
      <family val="1"/>
    </font>
    <font>
      <b/>
      <sz val="10"/>
      <name val="Times New Roman"/>
      <family val="1"/>
    </font>
    <font>
      <i/>
      <sz val="12"/>
      <name val="Times New Roman"/>
      <family val="1"/>
    </font>
    <font>
      <i/>
      <sz val="16"/>
      <name val="Times New Roman"/>
      <family val="1"/>
    </font>
    <font>
      <sz val="14"/>
      <color theme="1"/>
      <name val="Times New Roman"/>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3"/>
      <color theme="1"/>
      <name val="Times New Roman"/>
      <family val="1"/>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8">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4" fillId="26" borderId="0" applyNumberFormat="0" applyBorder="0" applyAlignment="0" applyProtection="0"/>
    <xf numFmtId="0" fontId="25" fillId="27" borderId="8" applyNumberFormat="0" applyAlignment="0" applyProtection="0"/>
    <xf numFmtId="165" fontId="21" fillId="0" borderId="0" applyFont="0" applyFill="0" applyBorder="0" applyAlignment="0" applyProtection="0"/>
    <xf numFmtId="164" fontId="2" fillId="0" borderId="0" applyFont="0" applyFill="0" applyBorder="0" applyAlignment="0" applyProtection="0"/>
    <xf numFmtId="169" fontId="2" fillId="0" borderId="0" applyFont="0" applyFill="0" applyBorder="0" applyAlignment="0" applyProtection="0"/>
    <xf numFmtId="165" fontId="6"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26" fillId="28" borderId="9" applyNumberFormat="0" applyAlignment="0" applyProtection="0"/>
    <xf numFmtId="0" fontId="27" fillId="0" borderId="0" applyNumberFormat="0" applyFill="0" applyBorder="0" applyAlignment="0" applyProtection="0"/>
    <xf numFmtId="0" fontId="28" fillId="29" borderId="0" applyNumberFormat="0" applyBorder="0" applyAlignment="0" applyProtection="0"/>
    <xf numFmtId="0" fontId="29" fillId="0" borderId="10" applyNumberFormat="0" applyFill="0" applyAlignment="0" applyProtection="0"/>
    <xf numFmtId="0" fontId="30" fillId="0" borderId="11" applyNumberFormat="0" applyFill="0" applyAlignment="0" applyProtection="0"/>
    <xf numFmtId="0" fontId="31" fillId="0" borderId="12" applyNumberFormat="0" applyFill="0" applyAlignment="0" applyProtection="0"/>
    <xf numFmtId="0" fontId="31" fillId="0" borderId="0" applyNumberFormat="0" applyFill="0" applyBorder="0" applyAlignment="0" applyProtection="0"/>
    <xf numFmtId="0" fontId="32" fillId="30" borderId="8" applyNumberFormat="0" applyAlignment="0" applyProtection="0"/>
    <xf numFmtId="0" fontId="33" fillId="0" borderId="13" applyNumberFormat="0" applyFill="0" applyAlignment="0" applyProtection="0"/>
    <xf numFmtId="0" fontId="34" fillId="31" borderId="0" applyNumberFormat="0" applyBorder="0" applyAlignment="0" applyProtection="0"/>
    <xf numFmtId="0" fontId="1" fillId="0" borderId="0"/>
    <xf numFmtId="0" fontId="2" fillId="0" borderId="0"/>
    <xf numFmtId="0" fontId="2" fillId="0" borderId="0"/>
    <xf numFmtId="0" fontId="22" fillId="0" borderId="0"/>
    <xf numFmtId="0" fontId="11" fillId="0" borderId="0"/>
    <xf numFmtId="0" fontId="22" fillId="32" borderId="14" applyNumberFormat="0" applyFont="0" applyAlignment="0" applyProtection="0"/>
    <xf numFmtId="0" fontId="35" fillId="27" borderId="15" applyNumberFormat="0" applyAlignment="0" applyProtection="0"/>
    <xf numFmtId="9" fontId="2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36" fillId="0" borderId="0" applyNumberFormat="0" applyFill="0" applyBorder="0" applyAlignment="0" applyProtection="0"/>
    <xf numFmtId="0" fontId="37" fillId="0" borderId="16" applyNumberFormat="0" applyFill="0" applyAlignment="0" applyProtection="0"/>
    <xf numFmtId="0" fontId="38" fillId="0" borderId="0" applyNumberFormat="0" applyFill="0" applyBorder="0" applyAlignment="0" applyProtection="0"/>
  </cellStyleXfs>
  <cellXfs count="106">
    <xf numFmtId="0" fontId="0" fillId="0" borderId="0" xfId="0"/>
    <xf numFmtId="0" fontId="7" fillId="0" borderId="0" xfId="48" applyFont="1" applyAlignment="1">
      <alignment vertical="center"/>
    </xf>
    <xf numFmtId="3" fontId="15" fillId="0" borderId="1" xfId="49" applyNumberFormat="1" applyFont="1" applyBorder="1" applyAlignment="1">
      <alignment horizontal="right" vertical="center"/>
    </xf>
    <xf numFmtId="0" fontId="12" fillId="0" borderId="0" xfId="49" applyFont="1" applyAlignment="1">
      <alignment vertical="center"/>
    </xf>
    <xf numFmtId="0" fontId="13" fillId="0" borderId="0" xfId="48" applyFont="1" applyAlignment="1">
      <alignment vertical="center"/>
    </xf>
    <xf numFmtId="3" fontId="13" fillId="0" borderId="0" xfId="48" applyNumberFormat="1" applyFont="1" applyAlignment="1">
      <alignment vertical="center"/>
    </xf>
    <xf numFmtId="0" fontId="13" fillId="0" borderId="0" xfId="48" applyFont="1" applyAlignment="1">
      <alignment horizontal="center" vertical="center"/>
    </xf>
    <xf numFmtId="0" fontId="13" fillId="0" borderId="0" xfId="48" applyFont="1" applyAlignment="1">
      <alignment horizontal="right" vertical="center"/>
    </xf>
    <xf numFmtId="0" fontId="12" fillId="33" borderId="0" xfId="0" applyFont="1" applyFill="1" applyAlignment="1">
      <alignment horizontal="right" vertical="center"/>
    </xf>
    <xf numFmtId="0" fontId="11" fillId="0" borderId="0" xfId="0" applyFont="1" applyAlignment="1">
      <alignment horizontal="center" vertical="center"/>
    </xf>
    <xf numFmtId="0" fontId="11" fillId="0" borderId="0" xfId="0" applyFont="1" applyAlignment="1">
      <alignment vertical="center"/>
    </xf>
    <xf numFmtId="3" fontId="8" fillId="0" borderId="0" xfId="0" applyNumberFormat="1" applyFont="1" applyAlignment="1">
      <alignment horizontal="center" vertical="center"/>
    </xf>
    <xf numFmtId="166" fontId="11" fillId="0" borderId="0" xfId="27" applyNumberFormat="1" applyFont="1" applyAlignment="1">
      <alignment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8" fillId="0" borderId="0" xfId="0" applyFont="1" applyAlignment="1">
      <alignment horizontal="center" vertical="center"/>
    </xf>
    <xf numFmtId="9" fontId="11" fillId="0" borderId="0" xfId="53" applyFont="1" applyAlignment="1">
      <alignment vertical="center"/>
    </xf>
    <xf numFmtId="3" fontId="11" fillId="0" borderId="1" xfId="0" applyNumberFormat="1" applyFont="1" applyBorder="1" applyAlignment="1">
      <alignment horizontal="center" vertical="center"/>
    </xf>
    <xf numFmtId="0" fontId="8" fillId="0" borderId="0" xfId="0" applyFont="1" applyAlignment="1">
      <alignment vertical="center"/>
    </xf>
    <xf numFmtId="166" fontId="11" fillId="0" borderId="0" xfId="27" applyNumberFormat="1" applyFont="1" applyFill="1" applyAlignment="1">
      <alignment vertical="center"/>
    </xf>
    <xf numFmtId="0" fontId="7" fillId="0" borderId="0" xfId="48" applyFont="1" applyAlignment="1">
      <alignment vertical="center" wrapText="1"/>
    </xf>
    <xf numFmtId="0" fontId="13" fillId="0" borderId="0" xfId="48" applyFont="1" applyAlignment="1">
      <alignment vertical="center" wrapText="1"/>
    </xf>
    <xf numFmtId="0" fontId="16" fillId="0" borderId="0" xfId="48" applyFont="1" applyAlignment="1">
      <alignment vertical="center"/>
    </xf>
    <xf numFmtId="3" fontId="14" fillId="0" borderId="0" xfId="0" applyNumberFormat="1" applyFont="1" applyAlignment="1">
      <alignment horizontal="center" vertical="center"/>
    </xf>
    <xf numFmtId="0" fontId="3" fillId="0" borderId="0" xfId="0" applyFont="1" applyAlignment="1">
      <alignment horizontal="center" vertical="center"/>
    </xf>
    <xf numFmtId="0" fontId="17" fillId="0" borderId="0" xfId="0" applyFont="1"/>
    <xf numFmtId="0" fontId="18" fillId="0" borderId="2" xfId="0" applyFont="1" applyBorder="1" applyAlignment="1">
      <alignment horizontal="center" vertical="center"/>
    </xf>
    <xf numFmtId="0" fontId="9" fillId="0" borderId="0" xfId="0" quotePrefix="1" applyFont="1" applyAlignment="1">
      <alignment horizontal="left" vertical="center" wrapText="1"/>
    </xf>
    <xf numFmtId="3" fontId="14" fillId="0" borderId="0" xfId="0" applyNumberFormat="1" applyFont="1" applyAlignment="1">
      <alignment horizontal="left" vertical="center" wrapText="1"/>
    </xf>
    <xf numFmtId="0" fontId="11" fillId="34" borderId="0" xfId="0" applyFont="1" applyFill="1" applyAlignment="1">
      <alignment vertical="center"/>
    </xf>
    <xf numFmtId="166" fontId="11" fillId="34" borderId="0" xfId="27" applyNumberFormat="1" applyFont="1" applyFill="1" applyAlignment="1">
      <alignment vertical="center"/>
    </xf>
    <xf numFmtId="0" fontId="3" fillId="0" borderId="0" xfId="0" applyFont="1" applyAlignment="1">
      <alignment horizontal="left" vertical="center" wrapText="1"/>
    </xf>
    <xf numFmtId="0" fontId="5" fillId="0" borderId="0" xfId="0" applyFont="1" applyAlignment="1">
      <alignment horizontal="left" vertical="center" wrapText="1"/>
    </xf>
    <xf numFmtId="0" fontId="5" fillId="34" borderId="0" xfId="0" applyFont="1" applyFill="1" applyAlignment="1">
      <alignment vertical="center"/>
    </xf>
    <xf numFmtId="0" fontId="17" fillId="0" borderId="0" xfId="0" applyFont="1" applyAlignment="1">
      <alignment horizontal="left" wrapText="1"/>
    </xf>
    <xf numFmtId="3" fontId="8" fillId="0" borderId="0" xfId="0" applyNumberFormat="1" applyFont="1" applyAlignment="1">
      <alignment horizontal="left" vertical="center" wrapText="1"/>
    </xf>
    <xf numFmtId="0" fontId="18" fillId="0" borderId="2" xfId="0" applyFont="1" applyBorder="1" applyAlignment="1">
      <alignment horizontal="center" vertical="center" wrapText="1"/>
    </xf>
    <xf numFmtId="0" fontId="18" fillId="0" borderId="2" xfId="0"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8" fillId="34" borderId="0" xfId="0" applyFont="1" applyFill="1" applyAlignment="1">
      <alignment horizontal="center" vertical="center"/>
    </xf>
    <xf numFmtId="3" fontId="11" fillId="0" borderId="0" xfId="0" applyNumberFormat="1" applyFont="1" applyAlignment="1">
      <alignment horizontal="center" vertical="center"/>
    </xf>
    <xf numFmtId="3" fontId="11" fillId="0" borderId="0" xfId="0" applyNumberFormat="1" applyFont="1" applyAlignment="1">
      <alignment horizontal="left" vertical="center" wrapText="1"/>
    </xf>
    <xf numFmtId="3" fontId="11" fillId="0" borderId="0" xfId="0" applyNumberFormat="1" applyFont="1" applyAlignment="1">
      <alignment vertical="center"/>
    </xf>
    <xf numFmtId="166" fontId="11" fillId="0" borderId="2" xfId="27" applyNumberFormat="1" applyFont="1" applyBorder="1" applyAlignment="1">
      <alignment vertical="center"/>
    </xf>
    <xf numFmtId="9" fontId="11" fillId="0" borderId="2" xfId="53" applyFont="1" applyBorder="1" applyAlignment="1">
      <alignment vertical="center"/>
    </xf>
    <xf numFmtId="9" fontId="11" fillId="34" borderId="0" xfId="53" applyFont="1" applyFill="1" applyAlignment="1">
      <alignment vertical="center"/>
    </xf>
    <xf numFmtId="3" fontId="11" fillId="0" borderId="0" xfId="53" applyNumberFormat="1" applyFont="1" applyAlignment="1">
      <alignment vertical="center"/>
    </xf>
    <xf numFmtId="166" fontId="11" fillId="0" borderId="0" xfId="27" applyNumberFormat="1" applyFont="1" applyAlignment="1">
      <alignment horizontal="left" vertical="center" wrapText="1"/>
    </xf>
    <xf numFmtId="0" fontId="4" fillId="33" borderId="0" xfId="48" applyFont="1" applyFill="1" applyAlignment="1">
      <alignment horizontal="center" vertical="center" wrapText="1"/>
    </xf>
    <xf numFmtId="0" fontId="5" fillId="33" borderId="4" xfId="48" applyFont="1" applyFill="1" applyBorder="1" applyAlignment="1">
      <alignment horizontal="center" vertical="center" wrapText="1"/>
    </xf>
    <xf numFmtId="0" fontId="4" fillId="33" borderId="0" xfId="48" applyFont="1" applyFill="1" applyAlignment="1">
      <alignment horizontal="center" vertical="center"/>
    </xf>
    <xf numFmtId="0" fontId="11" fillId="33" borderId="0" xfId="48" applyFont="1" applyFill="1" applyAlignment="1">
      <alignment vertical="center" wrapText="1"/>
    </xf>
    <xf numFmtId="0" fontId="4" fillId="33" borderId="0" xfId="48" applyFont="1" applyFill="1" applyAlignment="1">
      <alignment vertical="center"/>
    </xf>
    <xf numFmtId="0" fontId="4" fillId="33" borderId="1" xfId="48" applyFont="1" applyFill="1" applyBorder="1" applyAlignment="1">
      <alignment horizontal="justify" vertical="center" wrapText="1"/>
    </xf>
    <xf numFmtId="16" fontId="4" fillId="33" borderId="1" xfId="48" applyNumberFormat="1" applyFont="1" applyFill="1" applyBorder="1" applyAlignment="1">
      <alignment horizontal="left" vertical="center" wrapText="1"/>
    </xf>
    <xf numFmtId="9" fontId="4" fillId="33" borderId="5" xfId="52" applyFont="1" applyFill="1" applyBorder="1" applyAlignment="1">
      <alignment vertical="center"/>
    </xf>
    <xf numFmtId="3" fontId="5" fillId="33" borderId="1" xfId="49" applyNumberFormat="1" applyFont="1" applyFill="1" applyBorder="1" applyAlignment="1">
      <alignment horizontal="right" vertical="center"/>
    </xf>
    <xf numFmtId="0" fontId="20" fillId="33" borderId="0" xfId="0" applyFont="1" applyFill="1" applyAlignment="1">
      <alignment horizontal="right" vertical="center"/>
    </xf>
    <xf numFmtId="0" fontId="5" fillId="33" borderId="2" xfId="48" applyFont="1" applyFill="1" applyBorder="1" applyAlignment="1">
      <alignment horizontal="center" vertical="center" wrapText="1"/>
    </xf>
    <xf numFmtId="0" fontId="8" fillId="33" borderId="2" xfId="48" applyFont="1" applyFill="1" applyBorder="1" applyAlignment="1">
      <alignment horizontal="center" vertical="center" wrapText="1"/>
    </xf>
    <xf numFmtId="3" fontId="5" fillId="33" borderId="2" xfId="48" applyNumberFormat="1" applyFont="1" applyFill="1" applyBorder="1" applyAlignment="1">
      <alignment horizontal="right" vertical="center" wrapText="1"/>
    </xf>
    <xf numFmtId="3" fontId="8" fillId="33" borderId="3" xfId="0" applyNumberFormat="1" applyFont="1" applyFill="1" applyBorder="1" applyAlignment="1">
      <alignment horizontal="center" vertical="center" wrapText="1"/>
    </xf>
    <xf numFmtId="0" fontId="39" fillId="0" borderId="2" xfId="0" applyFont="1" applyBorder="1" applyAlignment="1">
      <alignment horizontal="center" vertical="center" wrapText="1"/>
    </xf>
    <xf numFmtId="3" fontId="39" fillId="0" borderId="2" xfId="0" applyNumberFormat="1" applyFont="1" applyBorder="1" applyAlignment="1">
      <alignment horizontal="center" vertical="center" wrapText="1"/>
    </xf>
    <xf numFmtId="3" fontId="39" fillId="0" borderId="5" xfId="0" applyNumberFormat="1" applyFont="1" applyBorder="1" applyAlignment="1">
      <alignment horizontal="center" vertical="center" wrapText="1"/>
    </xf>
    <xf numFmtId="3" fontId="4" fillId="33" borderId="2" xfId="48" applyNumberFormat="1" applyFont="1" applyFill="1" applyBorder="1" applyAlignment="1">
      <alignment horizontal="right" vertical="center" wrapText="1"/>
    </xf>
    <xf numFmtId="0" fontId="39" fillId="0" borderId="5" xfId="0" applyFont="1" applyBorder="1" applyAlignment="1">
      <alignment horizontal="center" vertical="center" wrapText="1"/>
    </xf>
    <xf numFmtId="0" fontId="39" fillId="0" borderId="2" xfId="0" applyFont="1" applyBorder="1" applyAlignment="1">
      <alignment horizontal="justify" vertical="center" wrapText="1"/>
    </xf>
    <xf numFmtId="3" fontId="4" fillId="33" borderId="2" xfId="48" applyNumberFormat="1" applyFont="1" applyFill="1" applyBorder="1" applyAlignment="1">
      <alignment horizontal="center" vertical="center" wrapText="1"/>
    </xf>
    <xf numFmtId="0" fontId="39" fillId="0" borderId="5" xfId="0" applyFont="1" applyBorder="1" applyAlignment="1">
      <alignment horizontal="justify" vertical="center" wrapText="1"/>
    </xf>
    <xf numFmtId="3" fontId="11" fillId="0" borderId="2" xfId="0" applyNumberFormat="1" applyFont="1" applyBorder="1" applyAlignment="1">
      <alignment horizontal="left" vertical="center" wrapText="1"/>
    </xf>
    <xf numFmtId="0" fontId="5" fillId="33" borderId="2" xfId="48" applyFont="1" applyFill="1" applyBorder="1" applyAlignment="1">
      <alignment vertical="center" wrapText="1"/>
    </xf>
    <xf numFmtId="0" fontId="5" fillId="33" borderId="2" xfId="48" applyFont="1" applyFill="1" applyBorder="1" applyAlignment="1">
      <alignment horizontal="center" vertical="center"/>
    </xf>
    <xf numFmtId="0" fontId="11" fillId="33" borderId="2" xfId="48" applyFont="1" applyFill="1" applyBorder="1" applyAlignment="1">
      <alignment horizontal="center" vertical="center"/>
    </xf>
    <xf numFmtId="0" fontId="4" fillId="33" borderId="2" xfId="48" applyFont="1" applyFill="1" applyBorder="1" applyAlignment="1">
      <alignment horizontal="center" vertical="center" wrapText="1"/>
    </xf>
    <xf numFmtId="0" fontId="4" fillId="33" borderId="2" xfId="48" applyFont="1" applyFill="1" applyBorder="1" applyAlignment="1">
      <alignment vertical="center"/>
    </xf>
    <xf numFmtId="0" fontId="4" fillId="33" borderId="2" xfId="48" applyFont="1" applyFill="1" applyBorder="1" applyAlignment="1">
      <alignment vertical="center" wrapText="1"/>
    </xf>
    <xf numFmtId="0" fontId="14" fillId="33" borderId="2" xfId="48" applyFont="1" applyFill="1" applyBorder="1" applyAlignment="1">
      <alignment horizontal="center" vertical="center" wrapText="1"/>
    </xf>
    <xf numFmtId="0" fontId="10" fillId="33" borderId="2" xfId="48" applyFont="1" applyFill="1" applyBorder="1" applyAlignment="1">
      <alignment horizontal="center" vertical="center" wrapText="1"/>
    </xf>
    <xf numFmtId="0" fontId="10" fillId="33" borderId="2" xfId="48" applyFont="1" applyFill="1" applyBorder="1" applyAlignment="1">
      <alignment vertical="center" wrapText="1"/>
    </xf>
    <xf numFmtId="0" fontId="11" fillId="33" borderId="2" xfId="48" applyFont="1" applyFill="1" applyBorder="1" applyAlignment="1">
      <alignment horizontal="center" vertical="center" wrapText="1"/>
    </xf>
    <xf numFmtId="0" fontId="5" fillId="33" borderId="2" xfId="49" applyFont="1" applyFill="1" applyBorder="1" applyAlignment="1">
      <alignment horizontal="center" vertical="center"/>
    </xf>
    <xf numFmtId="0" fontId="5" fillId="33" borderId="2" xfId="49" applyFont="1" applyFill="1" applyBorder="1" applyAlignment="1">
      <alignment vertical="center" wrapText="1"/>
    </xf>
    <xf numFmtId="1" fontId="19" fillId="33" borderId="2" xfId="49" applyNumberFormat="1" applyFont="1" applyFill="1" applyBorder="1" applyAlignment="1">
      <alignment horizontal="center" vertical="center"/>
    </xf>
    <xf numFmtId="3" fontId="12" fillId="33" borderId="2" xfId="49" applyNumberFormat="1" applyFont="1" applyFill="1" applyBorder="1" applyAlignment="1">
      <alignment horizontal="center" vertical="center"/>
    </xf>
    <xf numFmtId="3" fontId="4" fillId="33" borderId="2" xfId="49" applyNumberFormat="1" applyFont="1" applyFill="1" applyBorder="1" applyAlignment="1">
      <alignment horizontal="center" vertical="center"/>
    </xf>
    <xf numFmtId="3" fontId="5" fillId="33" borderId="2" xfId="49" applyNumberFormat="1" applyFont="1" applyFill="1" applyBorder="1" applyAlignment="1">
      <alignment horizontal="right" vertical="center"/>
    </xf>
    <xf numFmtId="0" fontId="8" fillId="33" borderId="2" xfId="48" applyFont="1" applyFill="1" applyBorder="1" applyAlignment="1">
      <alignment horizontal="center" vertical="center"/>
    </xf>
    <xf numFmtId="0" fontId="5" fillId="33" borderId="2" xfId="48" applyFont="1" applyFill="1" applyBorder="1" applyAlignment="1">
      <alignment vertical="center"/>
    </xf>
    <xf numFmtId="9" fontId="5" fillId="33" borderId="2" xfId="48" applyNumberFormat="1" applyFont="1" applyFill="1" applyBorder="1" applyAlignment="1">
      <alignment horizontal="right" vertical="center"/>
    </xf>
    <xf numFmtId="0" fontId="39" fillId="0" borderId="2" xfId="0" applyFont="1" applyBorder="1" applyAlignment="1">
      <alignment horizontal="center" vertical="center" wrapText="1"/>
    </xf>
    <xf numFmtId="0" fontId="39" fillId="0" borderId="2" xfId="0" applyFont="1" applyBorder="1" applyAlignment="1">
      <alignment horizontal="justify" vertical="center" wrapText="1"/>
    </xf>
    <xf numFmtId="0" fontId="5" fillId="33" borderId="0" xfId="48" applyFont="1" applyFill="1" applyAlignment="1">
      <alignment horizontal="center" vertical="center"/>
    </xf>
    <xf numFmtId="0" fontId="5" fillId="33" borderId="0" xfId="48" applyFont="1" applyFill="1" applyAlignment="1">
      <alignment horizontal="center"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3" fontId="14" fillId="0" borderId="0" xfId="0" applyNumberFormat="1"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12" fillId="0" borderId="0" xfId="0" applyFont="1" applyAlignment="1">
      <alignment horizontal="center" vertical="center" wrapText="1"/>
    </xf>
    <xf numFmtId="0" fontId="17" fillId="0" borderId="0" xfId="0" applyFont="1"/>
    <xf numFmtId="0" fontId="9" fillId="0" borderId="0" xfId="0" quotePrefix="1" applyFont="1" applyAlignment="1">
      <alignment horizontal="left" vertical="center" wrapText="1"/>
    </xf>
    <xf numFmtId="0" fontId="18" fillId="0" borderId="2" xfId="0" applyFont="1" applyBorder="1" applyAlignment="1">
      <alignment horizontal="center" vertical="center" wrapText="1"/>
    </xf>
  </cellXfs>
  <cellStyles count="5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omma" xfId="27" builtinId="3"/>
    <cellStyle name="Comma [0] 2 2" xfId="28" xr:uid="{00000000-0005-0000-0000-00001B000000}"/>
    <cellStyle name="Comma [0] 2 2 2" xfId="29" xr:uid="{00000000-0005-0000-0000-00001C000000}"/>
    <cellStyle name="Comma 2" xfId="30" xr:uid="{00000000-0005-0000-0000-00001D000000}"/>
    <cellStyle name="Comma 3" xfId="31" xr:uid="{00000000-0005-0000-0000-00001E000000}"/>
    <cellStyle name="Comma 4" xfId="32" xr:uid="{00000000-0005-0000-0000-00001F000000}"/>
    <cellStyle name="Comma 5" xfId="33" xr:uid="{00000000-0005-0000-0000-000020000000}"/>
    <cellStyle name="Comma 6" xfId="34" xr:uid="{00000000-0005-0000-0000-000021000000}"/>
    <cellStyle name="Check Cell 2" xfId="35" xr:uid="{00000000-0005-0000-0000-000022000000}"/>
    <cellStyle name="Explanatory Text 2" xfId="36" xr:uid="{00000000-0005-0000-0000-000023000000}"/>
    <cellStyle name="Good 2" xfId="37" xr:uid="{00000000-0005-0000-0000-000024000000}"/>
    <cellStyle name="Heading 1 2" xfId="38" xr:uid="{00000000-0005-0000-0000-000025000000}"/>
    <cellStyle name="Heading 2 2" xfId="39" xr:uid="{00000000-0005-0000-0000-000026000000}"/>
    <cellStyle name="Heading 3 2" xfId="40" xr:uid="{00000000-0005-0000-0000-000027000000}"/>
    <cellStyle name="Heading 4 2" xfId="41" xr:uid="{00000000-0005-0000-0000-000028000000}"/>
    <cellStyle name="Input 2" xfId="42" xr:uid="{00000000-0005-0000-0000-000029000000}"/>
    <cellStyle name="Linked Cell 2" xfId="43" xr:uid="{00000000-0005-0000-0000-00002A000000}"/>
    <cellStyle name="Neutral 2" xfId="44" xr:uid="{00000000-0005-0000-0000-00002B000000}"/>
    <cellStyle name="Normal" xfId="0" builtinId="0"/>
    <cellStyle name="Normal 2" xfId="45" xr:uid="{00000000-0005-0000-0000-00002D000000}"/>
    <cellStyle name="Normal 2 2" xfId="46" xr:uid="{00000000-0005-0000-0000-00002E000000}"/>
    <cellStyle name="Normal 2 6" xfId="47" xr:uid="{00000000-0005-0000-0000-00002F000000}"/>
    <cellStyle name="Normal 3" xfId="48" xr:uid="{00000000-0005-0000-0000-000030000000}"/>
    <cellStyle name="Normal 4" xfId="49" xr:uid="{00000000-0005-0000-0000-000031000000}"/>
    <cellStyle name="Note 2" xfId="50" xr:uid="{00000000-0005-0000-0000-000032000000}"/>
    <cellStyle name="Output 2" xfId="51" xr:uid="{00000000-0005-0000-0000-000033000000}"/>
    <cellStyle name="Percent" xfId="52" builtinId="5"/>
    <cellStyle name="Percent 2" xfId="53" xr:uid="{00000000-0005-0000-0000-000035000000}"/>
    <cellStyle name="Percent 3" xfId="54" xr:uid="{00000000-0005-0000-0000-000036000000}"/>
    <cellStyle name="Title" xfId="55" builtinId="15" customBuiltin="1"/>
    <cellStyle name="Total 2" xfId="56" xr:uid="{00000000-0005-0000-0000-000038000000}"/>
    <cellStyle name="Warning Text 2" xfId="57" xr:uid="{00000000-0005-0000-0000-00003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1524000</xdr:colOff>
      <xdr:row>2</xdr:row>
      <xdr:rowOff>295275</xdr:rowOff>
    </xdr:from>
    <xdr:to>
      <xdr:col>3</xdr:col>
      <xdr:colOff>971550</xdr:colOff>
      <xdr:row>2</xdr:row>
      <xdr:rowOff>296863</xdr:rowOff>
    </xdr:to>
    <xdr:cxnSp macro="">
      <xdr:nvCxnSpPr>
        <xdr:cNvPr id="3" name="Straight Connector 2">
          <a:extLst>
            <a:ext uri="{FF2B5EF4-FFF2-40B4-BE49-F238E27FC236}">
              <a16:creationId xmlns:a16="http://schemas.microsoft.com/office/drawing/2014/main" id="{20F624F4-4C7B-486E-B52D-D1093DCB5702}"/>
            </a:ext>
          </a:extLst>
        </xdr:cNvPr>
        <xdr:cNvCxnSpPr/>
      </xdr:nvCxnSpPr>
      <xdr:spPr>
        <a:xfrm>
          <a:off x="6124575" y="533400"/>
          <a:ext cx="10477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2</xdr:row>
      <xdr:rowOff>409575</xdr:rowOff>
    </xdr:from>
    <xdr:to>
      <xdr:col>1</xdr:col>
      <xdr:colOff>695325</xdr:colOff>
      <xdr:row>2</xdr:row>
      <xdr:rowOff>411163</xdr:rowOff>
    </xdr:to>
    <xdr:cxnSp macro="">
      <xdr:nvCxnSpPr>
        <xdr:cNvPr id="4" name="Straight Connector 3">
          <a:extLst>
            <a:ext uri="{FF2B5EF4-FFF2-40B4-BE49-F238E27FC236}">
              <a16:creationId xmlns:a16="http://schemas.microsoft.com/office/drawing/2014/main" id="{08A80687-95C1-4FA1-8BFA-B83711A4724F}"/>
            </a:ext>
          </a:extLst>
        </xdr:cNvPr>
        <xdr:cNvCxnSpPr/>
      </xdr:nvCxnSpPr>
      <xdr:spPr>
        <a:xfrm>
          <a:off x="161925" y="647700"/>
          <a:ext cx="11334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390525</xdr:colOff>
      <xdr:row>2</xdr:row>
      <xdr:rowOff>228600</xdr:rowOff>
    </xdr:from>
    <xdr:to>
      <xdr:col>5</xdr:col>
      <xdr:colOff>314325</xdr:colOff>
      <xdr:row>2</xdr:row>
      <xdr:rowOff>230188</xdr:rowOff>
    </xdr:to>
    <xdr:cxnSp macro="">
      <xdr:nvCxnSpPr>
        <xdr:cNvPr id="6" name="Straight Connector 5">
          <a:extLst>
            <a:ext uri="{FF2B5EF4-FFF2-40B4-BE49-F238E27FC236}">
              <a16:creationId xmlns:a16="http://schemas.microsoft.com/office/drawing/2014/main" id="{DBC08B47-9356-481D-B898-415BFC9C0B31}"/>
            </a:ext>
          </a:extLst>
        </xdr:cNvPr>
        <xdr:cNvCxnSpPr/>
      </xdr:nvCxnSpPr>
      <xdr:spPr>
        <a:xfrm>
          <a:off x="5915025" y="828675"/>
          <a:ext cx="14287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xdr:row>
      <xdr:rowOff>228600</xdr:rowOff>
    </xdr:from>
    <xdr:to>
      <xdr:col>1</xdr:col>
      <xdr:colOff>809625</xdr:colOff>
      <xdr:row>2</xdr:row>
      <xdr:rowOff>230188</xdr:rowOff>
    </xdr:to>
    <xdr:cxnSp macro="">
      <xdr:nvCxnSpPr>
        <xdr:cNvPr id="7" name="Straight Connector 6">
          <a:extLst>
            <a:ext uri="{FF2B5EF4-FFF2-40B4-BE49-F238E27FC236}">
              <a16:creationId xmlns:a16="http://schemas.microsoft.com/office/drawing/2014/main" id="{C33321FF-7FC8-42FC-AB9E-89C2C9D29DF2}"/>
            </a:ext>
          </a:extLst>
        </xdr:cNvPr>
        <xdr:cNvCxnSpPr/>
      </xdr:nvCxnSpPr>
      <xdr:spPr>
        <a:xfrm>
          <a:off x="276225" y="828675"/>
          <a:ext cx="9144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1152525</xdr:colOff>
      <xdr:row>3</xdr:row>
      <xdr:rowOff>0</xdr:rowOff>
    </xdr:from>
    <xdr:to>
      <xdr:col>4</xdr:col>
      <xdr:colOff>1076325</xdr:colOff>
      <xdr:row>3</xdr:row>
      <xdr:rowOff>1588</xdr:rowOff>
    </xdr:to>
    <xdr:cxnSp macro="">
      <xdr:nvCxnSpPr>
        <xdr:cNvPr id="8" name="Straight Connector 7">
          <a:extLst>
            <a:ext uri="{FF2B5EF4-FFF2-40B4-BE49-F238E27FC236}">
              <a16:creationId xmlns:a16="http://schemas.microsoft.com/office/drawing/2014/main" id="{A5B10162-66A9-40B7-ABA6-7CFFD36B1744}"/>
            </a:ext>
          </a:extLst>
        </xdr:cNvPr>
        <xdr:cNvCxnSpPr/>
      </xdr:nvCxnSpPr>
      <xdr:spPr>
        <a:xfrm>
          <a:off x="6924675" y="838200"/>
          <a:ext cx="13430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219075</xdr:colOff>
      <xdr:row>2</xdr:row>
      <xdr:rowOff>228600</xdr:rowOff>
    </xdr:from>
    <xdr:to>
      <xdr:col>1</xdr:col>
      <xdr:colOff>752475</xdr:colOff>
      <xdr:row>2</xdr:row>
      <xdr:rowOff>230188</xdr:rowOff>
    </xdr:to>
    <xdr:cxnSp macro="">
      <xdr:nvCxnSpPr>
        <xdr:cNvPr id="9" name="Straight Connector 8">
          <a:extLst>
            <a:ext uri="{FF2B5EF4-FFF2-40B4-BE49-F238E27FC236}">
              <a16:creationId xmlns:a16="http://schemas.microsoft.com/office/drawing/2014/main" id="{43FDF6BD-8B32-496D-A88F-411D9D5E5AB1}"/>
            </a:ext>
          </a:extLst>
        </xdr:cNvPr>
        <xdr:cNvCxnSpPr/>
      </xdr:nvCxnSpPr>
      <xdr:spPr>
        <a:xfrm>
          <a:off x="219075" y="828675"/>
          <a:ext cx="9144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A%20TA\So%20lieu%202001\Cap%20sup%202001\Du%20toan\MAU%20BC%20THAM%20DINH%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t Font"/>
      <sheetName val="So_Chu"/>
      <sheetName val="Module1"/>
      <sheetName val="Module2"/>
      <sheetName val="Thop VT DM XTAN"/>
      <sheetName val="Thop VT DM TTam"/>
      <sheetName val="Thop VT DM Bvinh"/>
      <sheetName val="Hoan von"/>
      <sheetName val="Tong hop"/>
      <sheetName val="DIEN GIAI"/>
      <sheetName val="DG chi tiet"/>
      <sheetName val="DG Tong hop"/>
      <sheetName val="Vtu theo DM"/>
      <sheetName val="CP cap"/>
      <sheetName val="Vtu khong co DM"/>
      <sheetName val="Van chuyen"/>
      <sheetName val="Khao sat"/>
      <sheetName val="hv"/>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6"/>
  <sheetViews>
    <sheetView tabSelected="1" view="pageBreakPreview" zoomScaleNormal="110" zoomScaleSheetLayoutView="100" workbookViewId="0">
      <selection activeCell="K6" sqref="K6"/>
    </sheetView>
  </sheetViews>
  <sheetFormatPr defaultRowHeight="18.75" x14ac:dyDescent="0.3"/>
  <cols>
    <col min="1" max="1" width="5.77734375" style="6" customWidth="1"/>
    <col min="2" max="2" width="35.44140625" style="22" customWidth="1"/>
    <col min="3" max="3" width="19.21875" style="23" customWidth="1"/>
    <col min="4" max="4" width="11.21875" style="53" customWidth="1"/>
    <col min="5" max="5" width="13.109375" style="4" customWidth="1"/>
    <col min="6" max="6" width="15.5546875" style="7" customWidth="1"/>
    <col min="7" max="7" width="17" style="4" hidden="1" customWidth="1"/>
    <col min="8" max="8" width="14.77734375" style="4" bestFit="1" customWidth="1"/>
    <col min="9" max="9" width="13.77734375" style="4" bestFit="1" customWidth="1"/>
    <col min="10" max="16384" width="8.88671875" style="4"/>
  </cols>
  <sheetData>
    <row r="1" spans="1:9" ht="27.75" customHeight="1" x14ac:dyDescent="0.3">
      <c r="A1" s="95"/>
      <c r="B1" s="95"/>
      <c r="C1" s="54"/>
      <c r="D1" s="51"/>
      <c r="E1" s="55"/>
      <c r="F1" s="60" t="s">
        <v>67</v>
      </c>
      <c r="G1" s="8" t="s">
        <v>52</v>
      </c>
    </row>
    <row r="2" spans="1:9" ht="66" customHeight="1" x14ac:dyDescent="0.3">
      <c r="A2" s="96" t="s">
        <v>68</v>
      </c>
      <c r="B2" s="96"/>
      <c r="C2" s="96"/>
      <c r="D2" s="96"/>
      <c r="E2" s="96"/>
      <c r="F2" s="96"/>
      <c r="G2" s="96"/>
    </row>
    <row r="3" spans="1:9" ht="41.25" customHeight="1" x14ac:dyDescent="0.3">
      <c r="A3" s="61" t="s">
        <v>8</v>
      </c>
      <c r="B3" s="61" t="s">
        <v>2</v>
      </c>
      <c r="C3" s="62" t="s">
        <v>9</v>
      </c>
      <c r="D3" s="61" t="s">
        <v>21</v>
      </c>
      <c r="E3" s="61" t="s">
        <v>10</v>
      </c>
      <c r="F3" s="61" t="s">
        <v>11</v>
      </c>
      <c r="G3" s="52" t="s">
        <v>1</v>
      </c>
    </row>
    <row r="4" spans="1:9" ht="27" customHeight="1" x14ac:dyDescent="0.3">
      <c r="A4" s="61" t="s">
        <v>12</v>
      </c>
      <c r="B4" s="74" t="s">
        <v>13</v>
      </c>
      <c r="C4" s="62"/>
      <c r="D4" s="63">
        <f>SUM(D5:D13)</f>
        <v>1795</v>
      </c>
      <c r="E4" s="74"/>
      <c r="F4" s="63">
        <f>SUM(F5:F14)</f>
        <v>193625000</v>
      </c>
      <c r="G4" s="56"/>
      <c r="I4" s="5"/>
    </row>
    <row r="5" spans="1:9" s="1" customFormat="1" ht="55.5" customHeight="1" x14ac:dyDescent="0.3">
      <c r="A5" s="65">
        <v>1</v>
      </c>
      <c r="B5" s="70" t="s">
        <v>53</v>
      </c>
      <c r="C5" s="65" t="s">
        <v>49</v>
      </c>
      <c r="D5" s="71">
        <v>357</v>
      </c>
      <c r="E5" s="66">
        <v>45000</v>
      </c>
      <c r="F5" s="68">
        <f>+E5*D5</f>
        <v>16065000</v>
      </c>
      <c r="G5" s="64"/>
    </row>
    <row r="6" spans="1:9" s="1" customFormat="1" ht="51.75" customHeight="1" x14ac:dyDescent="0.3">
      <c r="A6" s="65">
        <v>2</v>
      </c>
      <c r="B6" s="70" t="s">
        <v>54</v>
      </c>
      <c r="C6" s="65" t="s">
        <v>49</v>
      </c>
      <c r="D6" s="71">
        <v>248</v>
      </c>
      <c r="E6" s="66">
        <v>35000</v>
      </c>
      <c r="F6" s="68">
        <f t="shared" ref="F6:F14" si="0">+E6*D6</f>
        <v>8680000</v>
      </c>
      <c r="G6" s="64"/>
    </row>
    <row r="7" spans="1:9" s="1" customFormat="1" ht="48" customHeight="1" x14ac:dyDescent="0.3">
      <c r="A7" s="93">
        <v>3</v>
      </c>
      <c r="B7" s="94" t="s">
        <v>55</v>
      </c>
      <c r="C7" s="65" t="s">
        <v>58</v>
      </c>
      <c r="D7" s="71">
        <v>150</v>
      </c>
      <c r="E7" s="66">
        <v>100000</v>
      </c>
      <c r="F7" s="68">
        <f t="shared" si="0"/>
        <v>15000000</v>
      </c>
      <c r="G7" s="64"/>
    </row>
    <row r="8" spans="1:9" s="1" customFormat="1" ht="30" customHeight="1" x14ac:dyDescent="0.3">
      <c r="A8" s="93"/>
      <c r="B8" s="94"/>
      <c r="C8" s="65" t="s">
        <v>59</v>
      </c>
      <c r="D8" s="71">
        <v>428</v>
      </c>
      <c r="E8" s="66">
        <v>125000</v>
      </c>
      <c r="F8" s="68">
        <f t="shared" si="0"/>
        <v>53500000</v>
      </c>
      <c r="G8" s="64"/>
    </row>
    <row r="9" spans="1:9" s="1" customFormat="1" ht="30" customHeight="1" x14ac:dyDescent="0.3">
      <c r="A9" s="93"/>
      <c r="B9" s="94"/>
      <c r="C9" s="65" t="s">
        <v>60</v>
      </c>
      <c r="D9" s="71">
        <v>347</v>
      </c>
      <c r="E9" s="66">
        <v>250000</v>
      </c>
      <c r="F9" s="68">
        <f t="shared" si="0"/>
        <v>86750000</v>
      </c>
      <c r="G9" s="64"/>
    </row>
    <row r="10" spans="1:9" s="1" customFormat="1" ht="30" customHeight="1" x14ac:dyDescent="0.3">
      <c r="A10" s="93"/>
      <c r="B10" s="94"/>
      <c r="C10" s="65" t="s">
        <v>61</v>
      </c>
      <c r="D10" s="71">
        <v>10</v>
      </c>
      <c r="E10" s="66">
        <v>375000</v>
      </c>
      <c r="F10" s="68">
        <f t="shared" si="0"/>
        <v>3750000</v>
      </c>
      <c r="G10" s="64"/>
    </row>
    <row r="11" spans="1:9" s="1" customFormat="1" ht="30" customHeight="1" x14ac:dyDescent="0.3">
      <c r="A11" s="93"/>
      <c r="B11" s="94"/>
      <c r="C11" s="65" t="s">
        <v>62</v>
      </c>
      <c r="D11" s="71">
        <v>5</v>
      </c>
      <c r="E11" s="66">
        <v>500000</v>
      </c>
      <c r="F11" s="68">
        <f t="shared" si="0"/>
        <v>2500000</v>
      </c>
      <c r="G11" s="64"/>
    </row>
    <row r="12" spans="1:9" s="1" customFormat="1" ht="49.5" customHeight="1" x14ac:dyDescent="0.3">
      <c r="A12" s="65">
        <v>4</v>
      </c>
      <c r="B12" s="70" t="s">
        <v>56</v>
      </c>
      <c r="C12" s="70" t="s">
        <v>41</v>
      </c>
      <c r="D12" s="71">
        <v>50</v>
      </c>
      <c r="E12" s="66">
        <v>32800</v>
      </c>
      <c r="F12" s="68">
        <f t="shared" si="0"/>
        <v>1640000</v>
      </c>
      <c r="G12" s="64"/>
    </row>
    <row r="13" spans="1:9" s="1" customFormat="1" ht="48" customHeight="1" x14ac:dyDescent="0.3">
      <c r="A13" s="65">
        <v>5</v>
      </c>
      <c r="B13" s="70" t="s">
        <v>57</v>
      </c>
      <c r="C13" s="70" t="s">
        <v>43</v>
      </c>
      <c r="D13" s="71">
        <v>200</v>
      </c>
      <c r="E13" s="66">
        <v>8200</v>
      </c>
      <c r="F13" s="68">
        <f t="shared" si="0"/>
        <v>1640000</v>
      </c>
      <c r="G13" s="64"/>
    </row>
    <row r="14" spans="1:9" s="1" customFormat="1" ht="52.5" customHeight="1" x14ac:dyDescent="0.3">
      <c r="A14" s="65">
        <v>6</v>
      </c>
      <c r="B14" s="70" t="s">
        <v>65</v>
      </c>
      <c r="C14" s="70" t="s">
        <v>66</v>
      </c>
      <c r="D14" s="71">
        <v>500</v>
      </c>
      <c r="E14" s="66">
        <v>8200</v>
      </c>
      <c r="F14" s="68">
        <f t="shared" si="0"/>
        <v>4100000</v>
      </c>
      <c r="G14" s="64"/>
    </row>
    <row r="15" spans="1:9" s="1" customFormat="1" ht="30" customHeight="1" x14ac:dyDescent="0.3">
      <c r="A15" s="75" t="s">
        <v>14</v>
      </c>
      <c r="B15" s="74" t="s">
        <v>15</v>
      </c>
      <c r="C15" s="76"/>
      <c r="D15" s="77"/>
      <c r="E15" s="78"/>
      <c r="F15" s="63">
        <f>SUM(F16,F23)</f>
        <v>144125750</v>
      </c>
      <c r="G15" s="64"/>
    </row>
    <row r="16" spans="1:9" s="1" customFormat="1" ht="30" customHeight="1" x14ac:dyDescent="0.3">
      <c r="A16" s="61" t="s">
        <v>16</v>
      </c>
      <c r="B16" s="74" t="s">
        <v>23</v>
      </c>
      <c r="C16" s="62"/>
      <c r="D16" s="61"/>
      <c r="E16" s="74"/>
      <c r="F16" s="63">
        <f>SUM(F17:F22)</f>
        <v>115082000</v>
      </c>
      <c r="G16" s="64"/>
    </row>
    <row r="17" spans="1:8" s="1" customFormat="1" ht="30" customHeight="1" x14ac:dyDescent="0.3">
      <c r="A17" s="77">
        <v>1</v>
      </c>
      <c r="B17" s="79" t="s">
        <v>24</v>
      </c>
      <c r="C17" s="80"/>
      <c r="D17" s="81"/>
      <c r="E17" s="82"/>
      <c r="F17" s="68">
        <v>100000000</v>
      </c>
      <c r="G17" s="64"/>
    </row>
    <row r="18" spans="1:8" s="1" customFormat="1" ht="30" customHeight="1" x14ac:dyDescent="0.3">
      <c r="A18" s="77">
        <v>2</v>
      </c>
      <c r="B18" s="79" t="s">
        <v>25</v>
      </c>
      <c r="C18" s="83"/>
      <c r="D18" s="77"/>
      <c r="E18" s="71"/>
      <c r="F18" s="68">
        <v>2496000</v>
      </c>
      <c r="G18" s="64"/>
    </row>
    <row r="19" spans="1:8" s="1" customFormat="1" ht="30" customHeight="1" x14ac:dyDescent="0.3">
      <c r="A19" s="77">
        <v>3</v>
      </c>
      <c r="B19" s="79" t="s">
        <v>26</v>
      </c>
      <c r="C19" s="83"/>
      <c r="D19" s="77"/>
      <c r="E19" s="71"/>
      <c r="F19" s="68">
        <v>2654000</v>
      </c>
      <c r="G19" s="64"/>
    </row>
    <row r="20" spans="1:8" s="1" customFormat="1" ht="30" customHeight="1" x14ac:dyDescent="0.3">
      <c r="A20" s="77">
        <v>4</v>
      </c>
      <c r="B20" s="79" t="s">
        <v>28</v>
      </c>
      <c r="C20" s="83"/>
      <c r="D20" s="77"/>
      <c r="E20" s="71"/>
      <c r="F20" s="68">
        <v>3852000</v>
      </c>
      <c r="G20" s="64"/>
    </row>
    <row r="21" spans="1:8" s="1" customFormat="1" ht="30" customHeight="1" x14ac:dyDescent="0.3">
      <c r="A21" s="77">
        <v>5</v>
      </c>
      <c r="B21" s="79" t="s">
        <v>27</v>
      </c>
      <c r="C21" s="83"/>
      <c r="D21" s="77"/>
      <c r="E21" s="71"/>
      <c r="F21" s="68">
        <v>3540000</v>
      </c>
      <c r="G21" s="64"/>
    </row>
    <row r="22" spans="1:8" s="1" customFormat="1" ht="38.25" customHeight="1" x14ac:dyDescent="0.3">
      <c r="A22" s="77">
        <v>6</v>
      </c>
      <c r="B22" s="79" t="s">
        <v>51</v>
      </c>
      <c r="C22" s="83"/>
      <c r="D22" s="77"/>
      <c r="E22" s="71"/>
      <c r="F22" s="68">
        <v>2540000</v>
      </c>
      <c r="G22" s="64"/>
    </row>
    <row r="23" spans="1:8" s="3" customFormat="1" ht="27.95" customHeight="1" x14ac:dyDescent="0.3">
      <c r="A23" s="84" t="s">
        <v>22</v>
      </c>
      <c r="B23" s="85" t="s">
        <v>30</v>
      </c>
      <c r="C23" s="86"/>
      <c r="D23" s="87"/>
      <c r="E23" s="88"/>
      <c r="F23" s="89">
        <f>F4*15%</f>
        <v>29043750</v>
      </c>
      <c r="G23" s="59"/>
      <c r="H23" s="2"/>
    </row>
    <row r="24" spans="1:8" ht="27.95" customHeight="1" x14ac:dyDescent="0.3">
      <c r="A24" s="61" t="s">
        <v>4</v>
      </c>
      <c r="B24" s="74" t="s">
        <v>5</v>
      </c>
      <c r="C24" s="83"/>
      <c r="D24" s="71"/>
      <c r="E24" s="71"/>
      <c r="F24" s="63">
        <f>F4-F15</f>
        <v>49499250</v>
      </c>
      <c r="G24" s="57"/>
    </row>
    <row r="25" spans="1:8" ht="27.95" customHeight="1" x14ac:dyDescent="0.3">
      <c r="A25" s="61" t="s">
        <v>6</v>
      </c>
      <c r="B25" s="74" t="s">
        <v>7</v>
      </c>
      <c r="C25" s="90"/>
      <c r="D25" s="75"/>
      <c r="E25" s="91"/>
      <c r="F25" s="92">
        <f>F15/F4</f>
        <v>0.74435506778566818</v>
      </c>
      <c r="G25" s="58"/>
    </row>
    <row r="26" spans="1:8" x14ac:dyDescent="0.3">
      <c r="B26" s="21"/>
    </row>
  </sheetData>
  <mergeCells count="4">
    <mergeCell ref="A7:A11"/>
    <mergeCell ref="B7:B11"/>
    <mergeCell ref="A1:B1"/>
    <mergeCell ref="A2:G2"/>
  </mergeCells>
  <printOptions horizontalCentered="1"/>
  <pageMargins left="0.78740157480314965" right="0.59055118110236227" top="0.78740157480314965" bottom="0.78740157480314965" header="0.31496062992125984" footer="0.31496062992125984"/>
  <pageSetup paperSize="9" scale="69" fitToHeight="0" orientation="portrait"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58"/>
  <sheetViews>
    <sheetView zoomScaleNormal="100" workbookViewId="0">
      <pane xSplit="3" ySplit="8" topLeftCell="D9" activePane="bottomRight" state="frozen"/>
      <selection pane="topRight" activeCell="D1" sqref="D1"/>
      <selection pane="bottomLeft" activeCell="A10" sqref="A10"/>
      <selection pane="bottomRight" activeCell="A8" sqref="A8"/>
    </sheetView>
  </sheetViews>
  <sheetFormatPr defaultRowHeight="15.75" x14ac:dyDescent="0.3"/>
  <cols>
    <col min="1" max="1" width="4.44140625" style="9" customWidth="1"/>
    <col min="2" max="2" width="49.6640625" style="10" customWidth="1"/>
    <col min="3" max="3" width="13.21875" style="9" customWidth="1"/>
    <col min="4" max="4" width="16.5546875" style="11" customWidth="1"/>
    <col min="5" max="5" width="22.21875" style="11" customWidth="1"/>
    <col min="6" max="6" width="10.33203125" style="11" hidden="1" customWidth="1"/>
    <col min="7" max="7" width="4.6640625" style="11" hidden="1" customWidth="1"/>
    <col min="8" max="8" width="24.109375" style="36" hidden="1" customWidth="1"/>
    <col min="9" max="9" width="14.88671875" style="30" hidden="1" customWidth="1"/>
    <col min="10" max="10" width="12.5546875" style="31" hidden="1" customWidth="1"/>
    <col min="11" max="11" width="6.77734375" style="31" hidden="1" customWidth="1"/>
    <col min="12" max="13" width="9.6640625" style="12" hidden="1" customWidth="1"/>
    <col min="14" max="14" width="10.33203125" style="10" hidden="1" customWidth="1"/>
    <col min="15" max="18" width="9.88671875" style="10" hidden="1" customWidth="1"/>
    <col min="19" max="19" width="0" style="10" hidden="1" customWidth="1"/>
    <col min="20" max="21" width="9" style="10" hidden="1" customWidth="1"/>
    <col min="22" max="22" width="9.109375" style="10" hidden="1" customWidth="1"/>
    <col min="23" max="23" width="9" style="10" hidden="1" customWidth="1"/>
    <col min="24" max="29" width="0" style="10" hidden="1" customWidth="1"/>
    <col min="30" max="30" width="17.88671875" style="10" customWidth="1"/>
    <col min="31" max="16384" width="8.88671875" style="10"/>
  </cols>
  <sheetData>
    <row r="1" spans="1:28" ht="29.25" customHeight="1" x14ac:dyDescent="0.3">
      <c r="E1" s="99" t="s">
        <v>29</v>
      </c>
      <c r="F1" s="99"/>
      <c r="G1" s="24"/>
      <c r="H1" s="29"/>
    </row>
    <row r="2" spans="1:28" ht="18" customHeight="1" x14ac:dyDescent="0.3">
      <c r="A2" s="13" t="s">
        <v>17</v>
      </c>
      <c r="B2" s="13"/>
      <c r="C2" s="100" t="s">
        <v>18</v>
      </c>
      <c r="D2" s="100"/>
      <c r="E2" s="100"/>
      <c r="F2" s="100"/>
      <c r="G2" s="25"/>
      <c r="H2" s="32"/>
    </row>
    <row r="3" spans="1:28" ht="18.75" x14ac:dyDescent="0.3">
      <c r="A3" s="14" t="s">
        <v>63</v>
      </c>
      <c r="B3" s="14"/>
      <c r="C3" s="101" t="s">
        <v>19</v>
      </c>
      <c r="D3" s="101"/>
      <c r="E3" s="101"/>
      <c r="F3" s="101"/>
      <c r="G3" s="15"/>
      <c r="H3" s="33"/>
    </row>
    <row r="4" spans="1:28" ht="32.25" customHeight="1" x14ac:dyDescent="0.3">
      <c r="A4" s="101" t="s">
        <v>31</v>
      </c>
      <c r="B4" s="101"/>
      <c r="C4" s="101"/>
      <c r="D4" s="101"/>
      <c r="E4" s="101"/>
      <c r="F4" s="101"/>
      <c r="G4" s="15"/>
      <c r="H4" s="33"/>
      <c r="I4" s="34"/>
      <c r="J4" s="30"/>
      <c r="K4" s="30"/>
      <c r="L4" s="10"/>
      <c r="M4" s="10"/>
    </row>
    <row r="5" spans="1:28" ht="37.5" customHeight="1" x14ac:dyDescent="0.2">
      <c r="A5" s="102" t="s">
        <v>64</v>
      </c>
      <c r="B5" s="103"/>
      <c r="C5" s="103"/>
      <c r="D5" s="103"/>
      <c r="E5" s="103"/>
      <c r="F5" s="103"/>
      <c r="G5" s="26"/>
      <c r="H5" s="35"/>
      <c r="I5" s="34"/>
      <c r="J5" s="30"/>
      <c r="K5" s="30"/>
      <c r="L5" s="10"/>
      <c r="M5" s="10"/>
    </row>
    <row r="6" spans="1:28" ht="15.75" customHeight="1" x14ac:dyDescent="0.3">
      <c r="A6" s="15"/>
      <c r="B6" s="15"/>
      <c r="C6" s="15"/>
      <c r="D6" s="15"/>
      <c r="E6" s="15"/>
      <c r="I6" s="34"/>
      <c r="J6" s="30"/>
      <c r="K6" s="30"/>
      <c r="L6" s="10"/>
      <c r="M6" s="10"/>
    </row>
    <row r="7" spans="1:28" ht="34.5" customHeight="1" x14ac:dyDescent="0.3">
      <c r="A7" s="27" t="s">
        <v>0</v>
      </c>
      <c r="B7" s="27" t="s">
        <v>32</v>
      </c>
      <c r="C7" s="27" t="s">
        <v>3</v>
      </c>
      <c r="D7" s="37" t="s">
        <v>36</v>
      </c>
      <c r="E7" s="27" t="s">
        <v>1</v>
      </c>
      <c r="F7" s="38"/>
      <c r="G7" s="39"/>
      <c r="H7" s="40" t="s">
        <v>37</v>
      </c>
      <c r="I7" s="34"/>
      <c r="J7" s="30"/>
      <c r="K7" s="30"/>
      <c r="L7" s="105" t="s">
        <v>38</v>
      </c>
      <c r="M7" s="105"/>
      <c r="N7" s="105"/>
      <c r="O7" s="105"/>
      <c r="P7" s="41"/>
      <c r="Q7" s="41"/>
      <c r="R7" s="41"/>
      <c r="T7" s="105" t="s">
        <v>39</v>
      </c>
      <c r="U7" s="105"/>
      <c r="V7" s="105"/>
      <c r="W7" s="105"/>
      <c r="X7" s="97" t="s">
        <v>40</v>
      </c>
      <c r="Y7" s="98"/>
      <c r="Z7" s="98"/>
      <c r="AA7" s="98"/>
    </row>
    <row r="8" spans="1:28" ht="33" x14ac:dyDescent="0.3">
      <c r="A8" s="65">
        <v>1</v>
      </c>
      <c r="B8" s="70" t="s">
        <v>53</v>
      </c>
      <c r="C8" s="65" t="s">
        <v>49</v>
      </c>
      <c r="D8" s="66">
        <v>45000</v>
      </c>
      <c r="E8" s="73"/>
      <c r="F8" s="18"/>
      <c r="G8" s="43"/>
      <c r="H8" s="44" t="s">
        <v>42</v>
      </c>
      <c r="I8" s="42" t="s">
        <v>33</v>
      </c>
      <c r="J8" s="30"/>
      <c r="K8" s="30"/>
      <c r="L8" s="45">
        <v>15000</v>
      </c>
      <c r="M8" s="45">
        <v>13000</v>
      </c>
      <c r="N8" s="45">
        <v>17000</v>
      </c>
      <c r="O8" s="45">
        <v>13000</v>
      </c>
      <c r="P8" s="45"/>
      <c r="Q8" s="45"/>
      <c r="R8" s="45"/>
      <c r="T8" s="46">
        <v>50000</v>
      </c>
      <c r="U8" s="46">
        <v>40000</v>
      </c>
      <c r="V8" s="46">
        <v>50000</v>
      </c>
      <c r="W8" s="46">
        <v>40000</v>
      </c>
      <c r="X8" s="47">
        <f>(D8-T8)/T8</f>
        <v>-0.1</v>
      </c>
      <c r="Y8" s="47" t="e">
        <f>(#REF!-U8)/U8</f>
        <v>#REF!</v>
      </c>
      <c r="Z8" s="47">
        <f>(E8-V8)/V8</f>
        <v>-1</v>
      </c>
      <c r="AA8" s="47">
        <f>(F8-W8)/W8</f>
        <v>-1</v>
      </c>
      <c r="AB8" s="17"/>
    </row>
    <row r="9" spans="1:28" ht="33" x14ac:dyDescent="0.3">
      <c r="A9" s="69">
        <v>2</v>
      </c>
      <c r="B9" s="72" t="s">
        <v>54</v>
      </c>
      <c r="C9" s="69" t="s">
        <v>49</v>
      </c>
      <c r="D9" s="67">
        <v>35000</v>
      </c>
      <c r="E9" s="73"/>
      <c r="F9" s="18"/>
      <c r="G9" s="43"/>
      <c r="H9" s="44"/>
      <c r="I9" s="42"/>
      <c r="J9" s="30"/>
      <c r="K9" s="30"/>
      <c r="L9" s="45"/>
      <c r="M9" s="45"/>
      <c r="N9" s="45"/>
      <c r="O9" s="45"/>
      <c r="P9" s="45"/>
      <c r="Q9" s="45"/>
      <c r="R9" s="45"/>
      <c r="T9" s="46"/>
      <c r="U9" s="46"/>
      <c r="V9" s="46"/>
      <c r="W9" s="46"/>
      <c r="X9" s="47"/>
      <c r="Y9" s="47"/>
      <c r="Z9" s="47"/>
      <c r="AA9" s="47"/>
      <c r="AB9" s="17"/>
    </row>
    <row r="10" spans="1:28" ht="33" x14ac:dyDescent="0.3">
      <c r="A10" s="93">
        <v>3</v>
      </c>
      <c r="B10" s="94" t="s">
        <v>55</v>
      </c>
      <c r="C10" s="65" t="s">
        <v>58</v>
      </c>
      <c r="D10" s="66">
        <v>100000</v>
      </c>
      <c r="E10" s="73"/>
      <c r="F10" s="18"/>
      <c r="G10" s="43"/>
      <c r="H10" s="44" t="s">
        <v>42</v>
      </c>
      <c r="I10" s="42" t="s">
        <v>33</v>
      </c>
      <c r="J10" s="30"/>
      <c r="K10" s="30"/>
      <c r="L10" s="45">
        <v>15000</v>
      </c>
      <c r="M10" s="45">
        <v>13000</v>
      </c>
      <c r="N10" s="45">
        <v>17000</v>
      </c>
      <c r="O10" s="45">
        <v>13000</v>
      </c>
      <c r="P10" s="45"/>
      <c r="Q10" s="45"/>
      <c r="R10" s="45"/>
      <c r="T10" s="46"/>
      <c r="U10" s="46"/>
      <c r="V10" s="46"/>
      <c r="W10" s="46"/>
      <c r="X10" s="47" t="e">
        <f>(#REF!-T10)/T10</f>
        <v>#REF!</v>
      </c>
      <c r="Y10" s="47" t="e">
        <f>(#REF!-U10)/U10</f>
        <v>#REF!</v>
      </c>
      <c r="Z10" s="47" t="e">
        <f>(#REF!-V10)/V10</f>
        <v>#REF!</v>
      </c>
      <c r="AA10" s="47" t="e">
        <f t="shared" ref="Z10:AA16" si="0">(F10-W10)/W10</f>
        <v>#DIV/0!</v>
      </c>
    </row>
    <row r="11" spans="1:28" ht="33" x14ac:dyDescent="0.3">
      <c r="A11" s="93"/>
      <c r="B11" s="94"/>
      <c r="C11" s="65" t="s">
        <v>59</v>
      </c>
      <c r="D11" s="66">
        <v>125000</v>
      </c>
      <c r="E11" s="73"/>
      <c r="F11" s="18"/>
      <c r="G11" s="43"/>
      <c r="H11" s="44" t="s">
        <v>45</v>
      </c>
      <c r="I11" s="42" t="s">
        <v>34</v>
      </c>
      <c r="J11" s="30"/>
      <c r="K11" s="48"/>
      <c r="L11" s="49">
        <v>15000</v>
      </c>
      <c r="M11" s="49">
        <v>13000</v>
      </c>
      <c r="N11" s="45">
        <v>17000</v>
      </c>
      <c r="O11" s="45">
        <v>13000</v>
      </c>
      <c r="P11" s="45"/>
      <c r="Q11" s="45"/>
      <c r="R11" s="45"/>
      <c r="T11" s="46">
        <v>50000</v>
      </c>
      <c r="U11" s="46">
        <v>40000</v>
      </c>
      <c r="V11" s="46">
        <v>50000</v>
      </c>
      <c r="W11" s="46">
        <v>40000</v>
      </c>
      <c r="X11" s="47">
        <f>(D11-T11)/T11</f>
        <v>1.5</v>
      </c>
      <c r="Y11" s="47" t="e">
        <f>(#REF!-U11)/U11</f>
        <v>#REF!</v>
      </c>
      <c r="Z11" s="47">
        <f t="shared" si="0"/>
        <v>-1</v>
      </c>
      <c r="AA11" s="47">
        <f t="shared" si="0"/>
        <v>-1</v>
      </c>
    </row>
    <row r="12" spans="1:28" ht="33" x14ac:dyDescent="0.3">
      <c r="A12" s="93"/>
      <c r="B12" s="94"/>
      <c r="C12" s="65" t="s">
        <v>60</v>
      </c>
      <c r="D12" s="66">
        <v>250000</v>
      </c>
      <c r="E12" s="73"/>
      <c r="F12" s="18"/>
      <c r="G12" s="43"/>
      <c r="H12" s="44"/>
      <c r="I12" s="42"/>
      <c r="J12" s="30"/>
      <c r="K12" s="48"/>
      <c r="L12" s="49"/>
      <c r="M12" s="49"/>
      <c r="N12" s="45"/>
      <c r="O12" s="45"/>
      <c r="P12" s="45"/>
      <c r="Q12" s="45"/>
      <c r="R12" s="45"/>
      <c r="T12" s="46"/>
      <c r="U12" s="46"/>
      <c r="V12" s="46"/>
      <c r="W12" s="46"/>
      <c r="X12" s="47"/>
      <c r="Y12" s="47"/>
      <c r="Z12" s="47"/>
      <c r="AA12" s="47"/>
    </row>
    <row r="13" spans="1:28" ht="33" x14ac:dyDescent="0.3">
      <c r="A13" s="93"/>
      <c r="B13" s="94"/>
      <c r="C13" s="65" t="s">
        <v>61</v>
      </c>
      <c r="D13" s="66">
        <v>375000</v>
      </c>
      <c r="E13" s="73"/>
      <c r="F13" s="18"/>
      <c r="G13" s="43"/>
      <c r="H13" s="44" t="s">
        <v>46</v>
      </c>
      <c r="I13" s="42" t="s">
        <v>33</v>
      </c>
      <c r="J13" s="42"/>
      <c r="K13" s="30"/>
      <c r="L13" s="45">
        <v>15000</v>
      </c>
      <c r="M13" s="45">
        <v>13000</v>
      </c>
      <c r="N13" s="45">
        <v>17000</v>
      </c>
      <c r="O13" s="45">
        <v>13000</v>
      </c>
      <c r="P13" s="45"/>
      <c r="Q13" s="45"/>
      <c r="R13" s="45"/>
      <c r="T13" s="46">
        <v>50000</v>
      </c>
      <c r="U13" s="46">
        <v>40000</v>
      </c>
      <c r="V13" s="46">
        <v>50000</v>
      </c>
      <c r="W13" s="46">
        <v>40000</v>
      </c>
      <c r="X13" s="47">
        <f>(D13-T13)/T13</f>
        <v>6.5</v>
      </c>
      <c r="Y13" s="47" t="e">
        <f>(#REF!-U13)/U13</f>
        <v>#REF!</v>
      </c>
      <c r="Z13" s="47">
        <f t="shared" si="0"/>
        <v>-1</v>
      </c>
      <c r="AA13" s="47">
        <f t="shared" si="0"/>
        <v>-1</v>
      </c>
    </row>
    <row r="14" spans="1:28" ht="33" x14ac:dyDescent="0.3">
      <c r="A14" s="93"/>
      <c r="B14" s="94"/>
      <c r="C14" s="65" t="s">
        <v>62</v>
      </c>
      <c r="D14" s="66">
        <v>500000</v>
      </c>
      <c r="E14" s="73"/>
      <c r="F14" s="18"/>
      <c r="G14" s="43"/>
      <c r="H14" s="44"/>
      <c r="I14" s="42"/>
      <c r="J14" s="42"/>
      <c r="K14" s="30"/>
      <c r="L14" s="45"/>
      <c r="M14" s="45"/>
      <c r="N14" s="45"/>
      <c r="O14" s="45"/>
      <c r="P14" s="45"/>
      <c r="Q14" s="45"/>
      <c r="R14" s="45"/>
      <c r="T14" s="46"/>
      <c r="U14" s="46"/>
      <c r="V14" s="46"/>
      <c r="W14" s="46"/>
      <c r="X14" s="47"/>
      <c r="Y14" s="47"/>
      <c r="Z14" s="47"/>
      <c r="AA14" s="47"/>
    </row>
    <row r="15" spans="1:28" ht="49.5" x14ac:dyDescent="0.3">
      <c r="A15" s="65">
        <v>4</v>
      </c>
      <c r="B15" s="70" t="s">
        <v>56</v>
      </c>
      <c r="C15" s="70" t="s">
        <v>41</v>
      </c>
      <c r="D15" s="66">
        <v>32800</v>
      </c>
      <c r="E15" s="73"/>
      <c r="F15" s="18"/>
      <c r="G15" s="43"/>
      <c r="H15" s="44" t="s">
        <v>47</v>
      </c>
      <c r="I15" s="42" t="s">
        <v>35</v>
      </c>
      <c r="J15" s="42" t="s">
        <v>34</v>
      </c>
      <c r="K15" s="30"/>
      <c r="L15" s="45">
        <v>15000</v>
      </c>
      <c r="M15" s="45">
        <v>13000</v>
      </c>
      <c r="N15" s="45">
        <v>17000</v>
      </c>
      <c r="O15" s="45">
        <v>13000</v>
      </c>
      <c r="P15" s="45"/>
      <c r="Q15" s="45"/>
      <c r="R15" s="45"/>
      <c r="T15" s="46">
        <v>50000</v>
      </c>
      <c r="U15" s="46">
        <v>40000</v>
      </c>
      <c r="V15" s="46">
        <v>50000</v>
      </c>
      <c r="W15" s="46">
        <v>40000</v>
      </c>
      <c r="X15" s="47">
        <f t="shared" ref="X15:X16" si="1">(D15-T15)/T15</f>
        <v>-0.34399999999999997</v>
      </c>
      <c r="Y15" s="47" t="e">
        <f>(#REF!-U15)/U15</f>
        <v>#REF!</v>
      </c>
      <c r="Z15" s="47">
        <f t="shared" si="0"/>
        <v>-1</v>
      </c>
      <c r="AA15" s="47">
        <f t="shared" si="0"/>
        <v>-1</v>
      </c>
    </row>
    <row r="16" spans="1:28" ht="68.25" customHeight="1" x14ac:dyDescent="0.3">
      <c r="A16" s="65">
        <v>5</v>
      </c>
      <c r="B16" s="70" t="s">
        <v>57</v>
      </c>
      <c r="C16" s="70" t="s">
        <v>43</v>
      </c>
      <c r="D16" s="66">
        <v>8200</v>
      </c>
      <c r="E16" s="73" t="s">
        <v>44</v>
      </c>
      <c r="F16" s="18"/>
      <c r="G16" s="43"/>
      <c r="H16" s="44" t="s">
        <v>48</v>
      </c>
      <c r="I16" s="42" t="s">
        <v>34</v>
      </c>
      <c r="J16" s="30"/>
      <c r="K16" s="30"/>
      <c r="L16" s="45">
        <v>15000</v>
      </c>
      <c r="M16" s="45">
        <v>13000</v>
      </c>
      <c r="N16" s="45">
        <v>17000</v>
      </c>
      <c r="O16" s="45">
        <v>13000</v>
      </c>
      <c r="P16" s="45"/>
      <c r="Q16" s="45"/>
      <c r="R16" s="45"/>
      <c r="T16" s="46">
        <v>50000</v>
      </c>
      <c r="U16" s="46">
        <v>40000</v>
      </c>
      <c r="V16" s="46">
        <v>50000</v>
      </c>
      <c r="W16" s="46">
        <v>40000</v>
      </c>
      <c r="X16" s="47">
        <f t="shared" si="1"/>
        <v>-0.83599999999999997</v>
      </c>
      <c r="Y16" s="47" t="e">
        <f>(#REF!-U16)/U16</f>
        <v>#REF!</v>
      </c>
      <c r="Z16" s="47" t="e">
        <f t="shared" si="0"/>
        <v>#VALUE!</v>
      </c>
      <c r="AA16" s="47">
        <f t="shared" si="0"/>
        <v>-1</v>
      </c>
    </row>
    <row r="17" spans="1:13" ht="34.5" customHeight="1" x14ac:dyDescent="0.3">
      <c r="A17" s="19" t="s">
        <v>20</v>
      </c>
      <c r="B17" s="19"/>
      <c r="C17" s="16"/>
      <c r="I17" s="42"/>
      <c r="J17" s="30"/>
      <c r="K17" s="30"/>
      <c r="L17" s="10"/>
      <c r="M17" s="10"/>
    </row>
    <row r="18" spans="1:13" ht="39.75" customHeight="1" x14ac:dyDescent="0.3">
      <c r="A18" s="104" t="s">
        <v>50</v>
      </c>
      <c r="B18" s="104"/>
      <c r="C18" s="104"/>
      <c r="D18" s="104"/>
      <c r="E18" s="104"/>
      <c r="F18" s="104"/>
      <c r="G18" s="28"/>
      <c r="H18" s="28"/>
      <c r="L18" s="20"/>
      <c r="M18" s="20"/>
    </row>
    <row r="19" spans="1:13" x14ac:dyDescent="0.3">
      <c r="B19" s="11"/>
      <c r="C19" s="11"/>
      <c r="E19" s="12"/>
      <c r="F19" s="12"/>
      <c r="G19" s="12"/>
      <c r="H19" s="50"/>
      <c r="I19" s="31"/>
      <c r="K19" s="30"/>
      <c r="L19" s="10"/>
      <c r="M19" s="10"/>
    </row>
    <row r="20" spans="1:13" x14ac:dyDescent="0.3">
      <c r="B20" s="11"/>
      <c r="C20" s="11"/>
      <c r="E20" s="12"/>
      <c r="F20" s="12"/>
      <c r="G20" s="12"/>
      <c r="H20" s="50"/>
      <c r="I20" s="31"/>
      <c r="K20" s="30"/>
      <c r="L20" s="10"/>
      <c r="M20" s="10"/>
    </row>
    <row r="21" spans="1:13" x14ac:dyDescent="0.3">
      <c r="B21" s="11"/>
      <c r="C21" s="11"/>
      <c r="E21" s="12"/>
      <c r="F21" s="12"/>
      <c r="G21" s="12"/>
      <c r="H21" s="50"/>
      <c r="I21" s="31"/>
      <c r="K21" s="30"/>
      <c r="L21" s="10"/>
      <c r="M21" s="10"/>
    </row>
    <row r="22" spans="1:13" x14ac:dyDescent="0.3">
      <c r="B22" s="11"/>
      <c r="C22" s="11"/>
      <c r="E22" s="12"/>
      <c r="F22" s="12"/>
      <c r="G22" s="12"/>
      <c r="H22" s="50"/>
      <c r="I22" s="31"/>
      <c r="K22" s="30"/>
      <c r="L22" s="10"/>
      <c r="M22" s="10"/>
    </row>
    <row r="23" spans="1:13" x14ac:dyDescent="0.3">
      <c r="B23" s="11"/>
      <c r="C23" s="11"/>
      <c r="E23" s="12"/>
      <c r="F23" s="12"/>
      <c r="G23" s="12"/>
      <c r="H23" s="50"/>
      <c r="I23" s="31"/>
      <c r="K23" s="30"/>
      <c r="L23" s="10"/>
      <c r="M23" s="10"/>
    </row>
    <row r="24" spans="1:13" x14ac:dyDescent="0.3">
      <c r="B24" s="11"/>
      <c r="C24" s="11"/>
      <c r="E24" s="12"/>
      <c r="F24" s="12"/>
      <c r="G24" s="12"/>
      <c r="H24" s="50"/>
      <c r="I24" s="31"/>
      <c r="K24" s="30"/>
      <c r="L24" s="10"/>
      <c r="M24" s="10"/>
    </row>
    <row r="25" spans="1:13" x14ac:dyDescent="0.3">
      <c r="B25" s="11"/>
      <c r="C25" s="11"/>
      <c r="E25" s="12"/>
      <c r="F25" s="12"/>
      <c r="G25" s="12"/>
      <c r="H25" s="50"/>
      <c r="I25" s="31"/>
      <c r="K25" s="30"/>
      <c r="L25" s="10"/>
      <c r="M25" s="10"/>
    </row>
    <row r="26" spans="1:13" x14ac:dyDescent="0.3">
      <c r="B26" s="11"/>
      <c r="C26" s="11"/>
      <c r="E26" s="12"/>
      <c r="F26" s="12"/>
      <c r="G26" s="12"/>
      <c r="H26" s="50"/>
      <c r="I26" s="31"/>
      <c r="K26" s="30"/>
      <c r="L26" s="10"/>
      <c r="M26" s="10"/>
    </row>
    <row r="27" spans="1:13" x14ac:dyDescent="0.3">
      <c r="B27" s="11"/>
      <c r="C27" s="11"/>
      <c r="E27" s="12"/>
      <c r="F27" s="12"/>
      <c r="G27" s="12"/>
      <c r="H27" s="50"/>
      <c r="I27" s="31"/>
      <c r="K27" s="30"/>
      <c r="L27" s="10"/>
      <c r="M27" s="10"/>
    </row>
    <row r="28" spans="1:13" x14ac:dyDescent="0.3">
      <c r="B28" s="11"/>
      <c r="C28" s="11"/>
      <c r="E28" s="12"/>
      <c r="F28" s="12"/>
      <c r="G28" s="12"/>
      <c r="H28" s="50"/>
      <c r="I28" s="31"/>
      <c r="K28" s="30"/>
      <c r="L28" s="10"/>
      <c r="M28" s="10"/>
    </row>
    <row r="29" spans="1:13" x14ac:dyDescent="0.3">
      <c r="B29" s="11"/>
      <c r="C29" s="11"/>
      <c r="E29" s="12"/>
      <c r="F29" s="12"/>
      <c r="G29" s="12"/>
      <c r="H29" s="50"/>
      <c r="I29" s="31"/>
      <c r="K29" s="30"/>
      <c r="L29" s="10"/>
      <c r="M29" s="10"/>
    </row>
    <row r="30" spans="1:13" x14ac:dyDescent="0.3">
      <c r="B30" s="11"/>
      <c r="C30" s="11"/>
      <c r="E30" s="12"/>
      <c r="F30" s="12"/>
      <c r="G30" s="12"/>
      <c r="H30" s="50"/>
      <c r="I30" s="31"/>
      <c r="K30" s="30"/>
      <c r="L30" s="10"/>
      <c r="M30" s="10"/>
    </row>
    <row r="31" spans="1:13" x14ac:dyDescent="0.3">
      <c r="B31" s="11"/>
      <c r="C31" s="11"/>
      <c r="E31" s="12"/>
      <c r="F31" s="12"/>
      <c r="G31" s="12"/>
      <c r="H31" s="50"/>
      <c r="I31" s="31"/>
      <c r="K31" s="30"/>
      <c r="L31" s="10"/>
      <c r="M31" s="10"/>
    </row>
    <row r="32" spans="1:13" x14ac:dyDescent="0.3">
      <c r="B32" s="11"/>
      <c r="C32" s="11"/>
      <c r="E32" s="12"/>
      <c r="F32" s="12"/>
      <c r="G32" s="12"/>
      <c r="H32" s="50"/>
      <c r="I32" s="31"/>
      <c r="K32" s="30"/>
      <c r="L32" s="10"/>
      <c r="M32" s="10"/>
    </row>
    <row r="33" spans="2:13" x14ac:dyDescent="0.3">
      <c r="B33" s="11"/>
      <c r="C33" s="11"/>
      <c r="E33" s="12"/>
      <c r="F33" s="12"/>
      <c r="G33" s="12"/>
      <c r="H33" s="50"/>
      <c r="I33" s="31"/>
      <c r="K33" s="30"/>
      <c r="L33" s="10"/>
      <c r="M33" s="10"/>
    </row>
    <row r="34" spans="2:13" x14ac:dyDescent="0.3">
      <c r="B34" s="11"/>
      <c r="C34" s="11"/>
      <c r="E34" s="12"/>
      <c r="F34" s="12"/>
      <c r="G34" s="12"/>
      <c r="H34" s="50"/>
      <c r="I34" s="31"/>
      <c r="K34" s="30"/>
      <c r="L34" s="10"/>
      <c r="M34" s="10"/>
    </row>
    <row r="35" spans="2:13" x14ac:dyDescent="0.3">
      <c r="B35" s="11"/>
      <c r="C35" s="11"/>
      <c r="E35" s="12"/>
      <c r="F35" s="12"/>
      <c r="G35" s="12"/>
      <c r="H35" s="50"/>
      <c r="I35" s="31"/>
      <c r="K35" s="30"/>
      <c r="L35" s="10"/>
      <c r="M35" s="10"/>
    </row>
    <row r="36" spans="2:13" x14ac:dyDescent="0.3">
      <c r="B36" s="11"/>
      <c r="C36" s="11"/>
      <c r="E36" s="12"/>
      <c r="F36" s="12"/>
      <c r="G36" s="12"/>
      <c r="H36" s="50"/>
      <c r="I36" s="31"/>
      <c r="K36" s="30"/>
      <c r="L36" s="10"/>
      <c r="M36" s="10"/>
    </row>
    <row r="37" spans="2:13" x14ac:dyDescent="0.3">
      <c r="B37" s="11"/>
      <c r="C37" s="11"/>
      <c r="E37" s="12"/>
      <c r="F37" s="12"/>
      <c r="G37" s="12"/>
      <c r="H37" s="50"/>
      <c r="I37" s="31"/>
      <c r="K37" s="30"/>
      <c r="L37" s="10"/>
      <c r="M37" s="10"/>
    </row>
    <row r="38" spans="2:13" x14ac:dyDescent="0.3">
      <c r="B38" s="11"/>
      <c r="C38" s="11"/>
      <c r="E38" s="12"/>
      <c r="F38" s="12"/>
      <c r="G38" s="12"/>
      <c r="H38" s="50"/>
      <c r="I38" s="31"/>
      <c r="K38" s="30"/>
      <c r="L38" s="10"/>
      <c r="M38" s="10"/>
    </row>
    <row r="39" spans="2:13" x14ac:dyDescent="0.3">
      <c r="B39" s="11"/>
      <c r="C39" s="11"/>
      <c r="E39" s="12"/>
      <c r="F39" s="12"/>
      <c r="G39" s="12"/>
      <c r="H39" s="50"/>
      <c r="I39" s="31"/>
      <c r="K39" s="30"/>
      <c r="L39" s="10"/>
      <c r="M39" s="10"/>
    </row>
    <row r="40" spans="2:13" x14ac:dyDescent="0.3">
      <c r="B40" s="11"/>
      <c r="C40" s="11"/>
      <c r="E40" s="12"/>
      <c r="F40" s="12"/>
      <c r="G40" s="12"/>
      <c r="H40" s="50"/>
      <c r="I40" s="31"/>
      <c r="K40" s="30"/>
      <c r="L40" s="10"/>
      <c r="M40" s="10"/>
    </row>
    <row r="41" spans="2:13" x14ac:dyDescent="0.3">
      <c r="B41" s="11"/>
      <c r="C41" s="11"/>
      <c r="E41" s="12"/>
      <c r="F41" s="12"/>
      <c r="G41" s="12"/>
      <c r="H41" s="50"/>
      <c r="I41" s="31"/>
      <c r="K41" s="30"/>
      <c r="L41" s="10"/>
      <c r="M41" s="10"/>
    </row>
    <row r="42" spans="2:13" x14ac:dyDescent="0.3">
      <c r="B42" s="11"/>
      <c r="C42" s="11"/>
      <c r="E42" s="12"/>
      <c r="F42" s="12"/>
      <c r="G42" s="12"/>
      <c r="H42" s="50"/>
      <c r="I42" s="31"/>
      <c r="K42" s="30"/>
      <c r="L42" s="10"/>
      <c r="M42" s="10"/>
    </row>
    <row r="43" spans="2:13" x14ac:dyDescent="0.3">
      <c r="B43" s="11"/>
      <c r="C43" s="11"/>
      <c r="E43" s="12"/>
      <c r="F43" s="12"/>
      <c r="G43" s="12"/>
      <c r="H43" s="50"/>
      <c r="I43" s="31"/>
      <c r="K43" s="30"/>
      <c r="L43" s="10"/>
      <c r="M43" s="10"/>
    </row>
    <row r="44" spans="2:13" x14ac:dyDescent="0.3">
      <c r="B44" s="11"/>
      <c r="C44" s="11"/>
      <c r="E44" s="12"/>
      <c r="F44" s="12"/>
      <c r="G44" s="12"/>
      <c r="H44" s="50"/>
      <c r="I44" s="31"/>
      <c r="K44" s="30"/>
      <c r="L44" s="10"/>
      <c r="M44" s="10"/>
    </row>
    <row r="45" spans="2:13" x14ac:dyDescent="0.3">
      <c r="B45" s="11"/>
      <c r="C45" s="11"/>
      <c r="E45" s="12"/>
      <c r="F45" s="12"/>
      <c r="G45" s="12"/>
      <c r="H45" s="50"/>
      <c r="I45" s="31"/>
      <c r="K45" s="30"/>
      <c r="L45" s="10"/>
      <c r="M45" s="10"/>
    </row>
    <row r="46" spans="2:13" x14ac:dyDescent="0.3">
      <c r="B46" s="11"/>
      <c r="C46" s="11"/>
      <c r="E46" s="12"/>
      <c r="F46" s="12"/>
      <c r="G46" s="12"/>
      <c r="H46" s="50"/>
      <c r="I46" s="31"/>
      <c r="K46" s="30"/>
      <c r="L46" s="10"/>
      <c r="M46" s="10"/>
    </row>
    <row r="47" spans="2:13" x14ac:dyDescent="0.3">
      <c r="B47" s="11"/>
      <c r="C47" s="11"/>
      <c r="E47" s="12"/>
      <c r="F47" s="12"/>
      <c r="G47" s="12"/>
      <c r="H47" s="50"/>
      <c r="I47" s="31"/>
      <c r="K47" s="30"/>
      <c r="L47" s="10"/>
      <c r="M47" s="10"/>
    </row>
    <row r="48" spans="2:13" x14ac:dyDescent="0.3">
      <c r="B48" s="11"/>
      <c r="C48" s="11"/>
      <c r="E48" s="12"/>
      <c r="F48" s="12"/>
      <c r="G48" s="12"/>
      <c r="H48" s="50"/>
      <c r="I48" s="31"/>
      <c r="K48" s="30"/>
      <c r="L48" s="10"/>
      <c r="M48" s="10"/>
    </row>
    <row r="49" spans="2:13" x14ac:dyDescent="0.3">
      <c r="B49" s="11"/>
      <c r="C49" s="11"/>
      <c r="E49" s="12"/>
      <c r="F49" s="12"/>
      <c r="G49" s="12"/>
      <c r="H49" s="50"/>
      <c r="I49" s="31"/>
      <c r="K49" s="30"/>
      <c r="L49" s="10"/>
      <c r="M49" s="10"/>
    </row>
    <row r="50" spans="2:13" x14ac:dyDescent="0.3">
      <c r="B50" s="11"/>
      <c r="C50" s="11"/>
      <c r="E50" s="12"/>
      <c r="F50" s="12"/>
      <c r="G50" s="12"/>
      <c r="H50" s="50"/>
      <c r="I50" s="31"/>
      <c r="K50" s="30"/>
      <c r="L50" s="10"/>
      <c r="M50" s="10"/>
    </row>
    <row r="51" spans="2:13" x14ac:dyDescent="0.3">
      <c r="B51" s="11"/>
      <c r="C51" s="11"/>
      <c r="E51" s="12"/>
      <c r="F51" s="12"/>
      <c r="G51" s="12"/>
      <c r="H51" s="50"/>
      <c r="I51" s="31"/>
      <c r="K51" s="30"/>
      <c r="L51" s="10"/>
      <c r="M51" s="10"/>
    </row>
    <row r="52" spans="2:13" x14ac:dyDescent="0.3">
      <c r="B52" s="11"/>
      <c r="C52" s="11"/>
      <c r="E52" s="12"/>
      <c r="F52" s="12"/>
      <c r="G52" s="12"/>
      <c r="H52" s="50"/>
      <c r="I52" s="31"/>
      <c r="K52" s="30"/>
      <c r="L52" s="10"/>
      <c r="M52" s="10"/>
    </row>
    <row r="53" spans="2:13" x14ac:dyDescent="0.3">
      <c r="B53" s="11"/>
      <c r="C53" s="11"/>
      <c r="E53" s="12"/>
      <c r="F53" s="12"/>
      <c r="G53" s="12"/>
      <c r="H53" s="50"/>
      <c r="I53" s="31"/>
      <c r="K53" s="30"/>
      <c r="L53" s="10"/>
      <c r="M53" s="10"/>
    </row>
    <row r="54" spans="2:13" x14ac:dyDescent="0.3">
      <c r="B54" s="11"/>
      <c r="C54" s="11"/>
      <c r="E54" s="12"/>
      <c r="F54" s="12"/>
      <c r="G54" s="12"/>
      <c r="H54" s="50"/>
      <c r="I54" s="31"/>
      <c r="K54" s="30"/>
      <c r="L54" s="10"/>
      <c r="M54" s="10"/>
    </row>
    <row r="55" spans="2:13" x14ac:dyDescent="0.3">
      <c r="B55" s="11"/>
      <c r="C55" s="11"/>
      <c r="E55" s="12"/>
      <c r="F55" s="12"/>
      <c r="G55" s="12"/>
      <c r="H55" s="50"/>
      <c r="I55" s="31"/>
      <c r="K55" s="30"/>
      <c r="L55" s="10"/>
      <c r="M55" s="10"/>
    </row>
    <row r="56" spans="2:13" x14ac:dyDescent="0.3">
      <c r="B56" s="11"/>
      <c r="C56" s="11"/>
      <c r="E56" s="12"/>
      <c r="F56" s="12"/>
      <c r="G56" s="12"/>
      <c r="H56" s="50"/>
      <c r="I56" s="31"/>
      <c r="K56" s="30"/>
      <c r="L56" s="10"/>
      <c r="M56" s="10"/>
    </row>
    <row r="57" spans="2:13" x14ac:dyDescent="0.3">
      <c r="B57" s="11"/>
      <c r="C57" s="11"/>
      <c r="E57" s="12"/>
      <c r="F57" s="12"/>
      <c r="G57" s="12"/>
      <c r="H57" s="50"/>
      <c r="I57" s="31"/>
      <c r="K57" s="30"/>
      <c r="L57" s="10"/>
      <c r="M57" s="10"/>
    </row>
    <row r="58" spans="2:13" x14ac:dyDescent="0.3">
      <c r="B58" s="11"/>
      <c r="C58" s="11"/>
      <c r="E58" s="12"/>
      <c r="F58" s="12"/>
      <c r="G58" s="12"/>
      <c r="H58" s="50"/>
      <c r="I58" s="31"/>
      <c r="K58" s="30"/>
      <c r="L58" s="10"/>
      <c r="M58" s="10"/>
    </row>
  </sheetData>
  <mergeCells count="11">
    <mergeCell ref="A18:F18"/>
    <mergeCell ref="A10:A14"/>
    <mergeCell ref="B10:B14"/>
    <mergeCell ref="L7:O7"/>
    <mergeCell ref="T7:W7"/>
    <mergeCell ref="X7:AA7"/>
    <mergeCell ref="E1:F1"/>
    <mergeCell ref="C2:F2"/>
    <mergeCell ref="C3:F3"/>
    <mergeCell ref="A4:F4"/>
    <mergeCell ref="A5:F5"/>
  </mergeCells>
  <printOptions horizontalCentered="1"/>
  <pageMargins left="0" right="0" top="0.19685039370078741" bottom="0.19685039370078741" header="0.31496062992125984" footer="0.23622047244094491"/>
  <pageSetup paperSize="9" scale="80" orientation="portrait" r:id="rId1"/>
  <headerFooter>
    <oddHeader>&amp;C&amp;P</oddHeader>
    <evenHeader>&amp;C&amp;P</even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Du toanthu chi-KL</vt:lpstr>
      <vt:lpstr>dongiathu</vt:lpstr>
      <vt:lpstr>'Du toanthu chi-KL'!Print_Area</vt:lpstr>
      <vt:lpstr>dongiathu!Print_Titles</vt:lpstr>
      <vt:lpstr>'Du toanthu chi-KL'!Print_Titles</vt:lpstr>
    </vt:vector>
  </TitlesOfParts>
  <Company>Van phong dang ky quyen su dung dat Dong Nai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Doan Hien</dc:creator>
  <cp:lastModifiedBy>Admin</cp:lastModifiedBy>
  <cp:lastPrinted>2025-07-09T03:19:01Z</cp:lastPrinted>
  <dcterms:created xsi:type="dcterms:W3CDTF">2012-09-12T01:28:16Z</dcterms:created>
  <dcterms:modified xsi:type="dcterms:W3CDTF">2025-07-09T03:20:09Z</dcterms:modified>
</cp:coreProperties>
</file>